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9" activeTab="15"/>
  </bookViews>
  <sheets>
    <sheet name="Свод." sheetId="1" r:id="rId1"/>
    <sheet name="Антр. " sheetId="2" r:id="rId2"/>
    <sheet name="Буй" sheetId="3" r:id="rId3"/>
    <sheet name="Вох." sheetId="4" r:id="rId4"/>
    <sheet name="Галич" sheetId="5" r:id="rId5"/>
    <sheet name="Кадый" sheetId="6" r:id="rId6"/>
    <sheet name="Кологр." sheetId="7" r:id="rId7"/>
    <sheet name="Костр." sheetId="8" r:id="rId8"/>
    <sheet name="Красн." sheetId="9" r:id="rId9"/>
    <sheet name="Макар." sheetId="10" r:id="rId10"/>
    <sheet name="Мант." sheetId="11" r:id="rId11"/>
    <sheet name="Межа" sheetId="12" r:id="rId12"/>
    <sheet name="Нея" sheetId="13" r:id="rId13"/>
    <sheet name="Нерех." sheetId="14" r:id="rId14"/>
    <sheet name="Октяб" sheetId="15" r:id="rId15"/>
    <sheet name="Остр." sheetId="16" r:id="rId16"/>
    <sheet name="Павино" sheetId="17" r:id="rId17"/>
    <sheet name="Парф." sheetId="18" r:id="rId18"/>
    <sheet name="Поназ." sheetId="19" r:id="rId19"/>
    <sheet name="Пыщуг" sheetId="20" r:id="rId20"/>
    <sheet name="Солиг." sheetId="21" r:id="rId21"/>
    <sheet name="Судис." sheetId="22" r:id="rId22"/>
    <sheet name="Сусан." sheetId="23" r:id="rId23"/>
    <sheet name="Чухл." sheetId="24" r:id="rId24"/>
    <sheet name="Шарья" sheetId="25" r:id="rId25"/>
  </sheets>
  <definedNames>
    <definedName name="_xlnm.Print_Titles" localSheetId="1">'Антр. '!$3:$5</definedName>
    <definedName name="_xlnm.Print_Titles" localSheetId="2">'Буй'!$4:$6</definedName>
    <definedName name="_xlnm.Print_Titles" localSheetId="3">'Вох.'!$3:$5</definedName>
    <definedName name="_xlnm.Print_Titles" localSheetId="4">'Галич'!$3:$5</definedName>
    <definedName name="_xlnm.Print_Titles" localSheetId="5">'Кадый'!$3:$5</definedName>
    <definedName name="_xlnm.Print_Titles" localSheetId="7">'Костр.'!$3:$5</definedName>
    <definedName name="_xlnm.Print_Titles" localSheetId="8">'Красн.'!$3:$5</definedName>
    <definedName name="_xlnm.Print_Titles" localSheetId="9">'Макар.'!$3:$5</definedName>
    <definedName name="_xlnm.Print_Titles" localSheetId="10">'Мант.'!$3:$5</definedName>
    <definedName name="_xlnm.Print_Titles" localSheetId="13">'Нерех.'!$3:$5</definedName>
    <definedName name="_xlnm.Print_Titles" localSheetId="12">'Нея'!$3:$5</definedName>
    <definedName name="_xlnm.Print_Titles" localSheetId="14">'Октяб'!$3:$5</definedName>
    <definedName name="_xlnm.Print_Titles" localSheetId="15">'Остр.'!$3:$5</definedName>
    <definedName name="_xlnm.Print_Titles" localSheetId="16">'Павино'!$3:$5</definedName>
    <definedName name="_xlnm.Print_Titles" localSheetId="17">'Парф.'!$3:$5</definedName>
    <definedName name="_xlnm.Print_Titles" localSheetId="20">'Солиг.'!$4:$6</definedName>
    <definedName name="_xlnm.Print_Titles" localSheetId="21">'Судис.'!$4:$6</definedName>
    <definedName name="_xlnm.Print_Titles" localSheetId="22">'Сусан.'!$4:$6</definedName>
    <definedName name="_xlnm.Print_Titles" localSheetId="23">'Чухл.'!$4:$6</definedName>
    <definedName name="_xlnm.Print_Titles" localSheetId="24">'Шарья'!$4:$6</definedName>
    <definedName name="_xlnm.Print_Area" localSheetId="1">'Антр. '!$A$1:$U$15</definedName>
    <definedName name="_xlnm.Print_Area" localSheetId="2">'Буй'!$A$1:$U$32</definedName>
    <definedName name="_xlnm.Print_Area" localSheetId="3">'Вох.'!$A$1:$U$21</definedName>
    <definedName name="_xlnm.Print_Area" localSheetId="4">'Галич'!$A$1:$U$22</definedName>
    <definedName name="_xlnm.Print_Area" localSheetId="5">'Кадый'!$A$1:$U$18</definedName>
    <definedName name="_xlnm.Print_Area" localSheetId="6">'Кологр.'!$A$1:$U$39</definedName>
    <definedName name="_xlnm.Print_Area" localSheetId="7">'Костр.'!$A$1:$U$32</definedName>
    <definedName name="_xlnm.Print_Area" localSheetId="8">'Красн.'!$A$1:$U$22</definedName>
    <definedName name="_xlnm.Print_Area" localSheetId="9">'Макар.'!$A$1:$U$21</definedName>
    <definedName name="_xlnm.Print_Area" localSheetId="10">'Мант.'!$A$1:$U$21</definedName>
    <definedName name="_xlnm.Print_Area" localSheetId="11">'Межа'!$A$1:$U$27</definedName>
    <definedName name="_xlnm.Print_Area" localSheetId="13">'Нерех.'!$A$1:$U$19</definedName>
    <definedName name="_xlnm.Print_Area" localSheetId="12">'Нея'!$A$1:$U$20</definedName>
    <definedName name="_xlnm.Print_Area" localSheetId="14">'Октяб'!$A$1:$U$15</definedName>
    <definedName name="_xlnm.Print_Area" localSheetId="16">'Павино'!$A$1:$U$13</definedName>
    <definedName name="_xlnm.Print_Area" localSheetId="17">'Парф.'!$A$1:$U$17</definedName>
    <definedName name="_xlnm.Print_Area" localSheetId="18">'Поназ.'!$A$1:$U$37</definedName>
    <definedName name="_xlnm.Print_Area" localSheetId="19">'Пыщуг'!$A$1:$U$22</definedName>
    <definedName name="_xlnm.Print_Area" localSheetId="0">'Свод.'!$A$1:$W$33</definedName>
    <definedName name="_xlnm.Print_Area" localSheetId="20">'Солиг.'!$A$1:$U$15</definedName>
    <definedName name="_xlnm.Print_Area" localSheetId="21">'Судис.'!$A$1:$U$22</definedName>
    <definedName name="_xlnm.Print_Area" localSheetId="22">'Сусан.'!$A$1:$U$23</definedName>
    <definedName name="_xlnm.Print_Area" localSheetId="23">'Чухл.'!$A$1:$U$20</definedName>
    <definedName name="_xlnm.Print_Area" localSheetId="24">'Шарья'!$A$1:$U$31</definedName>
  </definedNames>
  <calcPr fullCalcOnLoad="1"/>
</workbook>
</file>

<file path=xl/sharedStrings.xml><?xml version="1.0" encoding="utf-8"?>
<sst xmlns="http://schemas.openxmlformats.org/spreadsheetml/2006/main" count="1097" uniqueCount="436">
  <si>
    <t>4.</t>
  </si>
  <si>
    <t>Галичский</t>
  </si>
  <si>
    <t>5.</t>
  </si>
  <si>
    <t>Кадыйский</t>
  </si>
  <si>
    <t>6.</t>
  </si>
  <si>
    <t>Кологривский</t>
  </si>
  <si>
    <t>7.</t>
  </si>
  <si>
    <t>Костромской</t>
  </si>
  <si>
    <t>8.</t>
  </si>
  <si>
    <t>Красносельский</t>
  </si>
  <si>
    <t>9.</t>
  </si>
  <si>
    <t>Макарьевский</t>
  </si>
  <si>
    <t>10.</t>
  </si>
  <si>
    <t>Мантуровский</t>
  </si>
  <si>
    <t>11.</t>
  </si>
  <si>
    <t>Межевской</t>
  </si>
  <si>
    <t>12.</t>
  </si>
  <si>
    <t>Нейский</t>
  </si>
  <si>
    <t>13.</t>
  </si>
  <si>
    <t>Нерехтский</t>
  </si>
  <si>
    <t>14.</t>
  </si>
  <si>
    <t>Октябрьский</t>
  </si>
  <si>
    <t>15.</t>
  </si>
  <si>
    <t>Островский</t>
  </si>
  <si>
    <t>16.</t>
  </si>
  <si>
    <t>Павинский</t>
  </si>
  <si>
    <t>17.</t>
  </si>
  <si>
    <t>Парфеньевский</t>
  </si>
  <si>
    <t>18.</t>
  </si>
  <si>
    <t>Поназыревский</t>
  </si>
  <si>
    <t>19.</t>
  </si>
  <si>
    <t>Пыщугский</t>
  </si>
  <si>
    <t>20.</t>
  </si>
  <si>
    <t>Солигаличский</t>
  </si>
  <si>
    <t>21.</t>
  </si>
  <si>
    <t>Судиславский</t>
  </si>
  <si>
    <t>22.</t>
  </si>
  <si>
    <t>Сусанинский</t>
  </si>
  <si>
    <t>23.</t>
  </si>
  <si>
    <t>24.</t>
  </si>
  <si>
    <t>Шарьинский</t>
  </si>
  <si>
    <t>Всего по области:</t>
  </si>
  <si>
    <t>Наименование  дороги</t>
  </si>
  <si>
    <t>Шастово-Трифон</t>
  </si>
  <si>
    <t>Шастово-Михайловское</t>
  </si>
  <si>
    <t>Курново-Понизье</t>
  </si>
  <si>
    <t>Всего по Антроповскому району:</t>
  </si>
  <si>
    <t>Кострома-Сусанино-Буй 77-102 км</t>
  </si>
  <si>
    <t>Буй-Куребрино</t>
  </si>
  <si>
    <t>Куребрино-Каплино</t>
  </si>
  <si>
    <t>Буй-Елегино</t>
  </si>
  <si>
    <t>Глобеново-Талица</t>
  </si>
  <si>
    <t>Буй-Любим</t>
  </si>
  <si>
    <t>Контеево-Глебовское</t>
  </si>
  <si>
    <t>Ванево-Гагарино</t>
  </si>
  <si>
    <t>Кологрив-Ужуга</t>
  </si>
  <si>
    <t>Кологрив-Черменино</t>
  </si>
  <si>
    <t>Черменино-Даравка</t>
  </si>
  <si>
    <t>Всего по Кологривскому району:</t>
  </si>
  <si>
    <t>Буй-Добрецово</t>
  </si>
  <si>
    <t>Буй-Дъяконово</t>
  </si>
  <si>
    <t>Буй-Корега</t>
  </si>
  <si>
    <t>Всего по  Буйскому району:</t>
  </si>
  <si>
    <t>Обход п.Вохма</t>
  </si>
  <si>
    <t>Вохма-Тихон</t>
  </si>
  <si>
    <t>Вохма-Троица</t>
  </si>
  <si>
    <t>Вохма-М.Раменье</t>
  </si>
  <si>
    <t>М.Раменье-Заветлужье</t>
  </si>
  <si>
    <t>Всего по Вохомскому району:</t>
  </si>
  <si>
    <t>Всего по Галичскому району:</t>
  </si>
  <si>
    <t>Иваньково-Низкусь</t>
  </si>
  <si>
    <t>Завражье-Столпино-Ведрово</t>
  </si>
  <si>
    <t>Всего по Кадыйскому району:</t>
  </si>
  <si>
    <t>Кострома-Заволжск</t>
  </si>
  <si>
    <t>Островское-Заволжск</t>
  </si>
  <si>
    <t>Палкино-Клеванцово</t>
  </si>
  <si>
    <t>Всего по Островскому району:</t>
  </si>
  <si>
    <t>Тимонино-Густомесово</t>
  </si>
  <si>
    <t>Коряково-Бакшейка</t>
  </si>
  <si>
    <t>Будихино-Крахмалопаточный з-д</t>
  </si>
  <si>
    <t>Протяженность по экспл. группам, км</t>
  </si>
  <si>
    <t>Всего по Костромскому району:</t>
  </si>
  <si>
    <t>Кострома-Сусанино-Буй 36-77 км</t>
  </si>
  <si>
    <t>Всего по Красносельскому району:</t>
  </si>
  <si>
    <t>Ярцево-Торино</t>
  </si>
  <si>
    <t>Якимово-Нежитино</t>
  </si>
  <si>
    <t>Всего по Макарьевскому району:</t>
  </si>
  <si>
    <t>Мантурово-Брантовка</t>
  </si>
  <si>
    <t>Елизарово-Медведица</t>
  </si>
  <si>
    <t>Медведица-Фалино</t>
  </si>
  <si>
    <t>Всего по Мантуровскому району:</t>
  </si>
  <si>
    <t>Обход Георгиевское</t>
  </si>
  <si>
    <t>Георгиевское-Никола-Центральный</t>
  </si>
  <si>
    <t>Георгиевское-Селино</t>
  </si>
  <si>
    <t>Всего по Межевскому району:</t>
  </si>
  <si>
    <t>Нея-Вожерово</t>
  </si>
  <si>
    <t>Кунагово-Школьный</t>
  </si>
  <si>
    <t>Всего по Нейскому району:</t>
  </si>
  <si>
    <t>Бараново-Татарское</t>
  </si>
  <si>
    <t>А3</t>
  </si>
  <si>
    <t>Б</t>
  </si>
  <si>
    <t>В</t>
  </si>
  <si>
    <t>Г1</t>
  </si>
  <si>
    <t>Г2</t>
  </si>
  <si>
    <t>Емсна-Лужки</t>
  </si>
  <si>
    <t>Всего по Нерехтскому району:</t>
  </si>
  <si>
    <t>Пыщуг-Павино-Вохма-Боговарово 96-105,2 км</t>
  </si>
  <si>
    <t>Тимошино-Луптюг-граница Кировской области</t>
  </si>
  <si>
    <t>Обход с.Боговарово</t>
  </si>
  <si>
    <t>Боговарово-Соловецкое</t>
  </si>
  <si>
    <t>Даровая-Ильинское</t>
  </si>
  <si>
    <t>Всего по Октябрьскому району:</t>
  </si>
  <si>
    <t>Павино-Медведица</t>
  </si>
  <si>
    <t>Всего по Павинскому району:</t>
  </si>
  <si>
    <t>Матвеево-Савино</t>
  </si>
  <si>
    <t>Н.Полома-Задорино</t>
  </si>
  <si>
    <t>Всего по Парфеньевскому району:</t>
  </si>
  <si>
    <t>Поназырево-Клюкино-Полдневица</t>
  </si>
  <si>
    <t>Всего по Поназыревскому району:</t>
  </si>
  <si>
    <t>Колпашница-Михайловица</t>
  </si>
  <si>
    <t>Всего по Пыщугскому району:</t>
  </si>
  <si>
    <t>Корцово-Жилино</t>
  </si>
  <si>
    <t>Солигалич-Совега</t>
  </si>
  <si>
    <t>Илейкино-Калинино</t>
  </si>
  <si>
    <t>Меза-Кобякино</t>
  </si>
  <si>
    <t>Судиславль-Галич-Чухлома 0-32 км</t>
  </si>
  <si>
    <t>Обход Шахово</t>
  </si>
  <si>
    <t>Всего по Судиславскому району:</t>
  </si>
  <si>
    <t>Обход Сусанино</t>
  </si>
  <si>
    <t>Сусанино-Меленки</t>
  </si>
  <si>
    <t>Сусанино-Буяково</t>
  </si>
  <si>
    <t>Всего по Сусанинскому району:</t>
  </si>
  <si>
    <t>Чухлома-Солигалич</t>
  </si>
  <si>
    <t>Чухлома-Судай</t>
  </si>
  <si>
    <t>Измайлово-Георгий</t>
  </si>
  <si>
    <t>Всего по Чухломскому району:</t>
  </si>
  <si>
    <t>Рождественское-Одоевское-Конево</t>
  </si>
  <si>
    <t>Рождественское-Марутино-Сергеево</t>
  </si>
  <si>
    <t>Уткино-Головино-Матвеевское</t>
  </si>
  <si>
    <t>Всего по Шарьинскому району:</t>
  </si>
  <si>
    <t>№ п/п</t>
  </si>
  <si>
    <t>Наименование района</t>
  </si>
  <si>
    <t xml:space="preserve"> Протяж. по типам покрытий, км</t>
  </si>
  <si>
    <t xml:space="preserve"> Протяж.по тех.категориям, км</t>
  </si>
  <si>
    <t>Наличие мостов</t>
  </si>
  <si>
    <t>Всего</t>
  </si>
  <si>
    <t>ц/б</t>
  </si>
  <si>
    <t>а/б</t>
  </si>
  <si>
    <t>перех.</t>
  </si>
  <si>
    <t>грунт</t>
  </si>
  <si>
    <t>II</t>
  </si>
  <si>
    <t>III</t>
  </si>
  <si>
    <t>IV</t>
  </si>
  <si>
    <t>V</t>
  </si>
  <si>
    <t xml:space="preserve"> в т.ч. пост.</t>
  </si>
  <si>
    <t>в т.ч. дерев.</t>
  </si>
  <si>
    <t>шт.</t>
  </si>
  <si>
    <t>пог.м</t>
  </si>
  <si>
    <t xml:space="preserve">    пог.м</t>
  </si>
  <si>
    <t>1.</t>
  </si>
  <si>
    <t>Антроповский</t>
  </si>
  <si>
    <t>2.</t>
  </si>
  <si>
    <t>Буйский</t>
  </si>
  <si>
    <t>3.</t>
  </si>
  <si>
    <t>Вохомский</t>
  </si>
  <si>
    <t>Чухломской</t>
  </si>
  <si>
    <t>Судиславль-Галич-Чухлома                  100-120 км</t>
  </si>
  <si>
    <t xml:space="preserve">Боговарово-Лебеди-гр.области </t>
  </si>
  <si>
    <t>Карпово-Макарята</t>
  </si>
  <si>
    <t>Вохма-Марково</t>
  </si>
  <si>
    <t>Галич-Кабаново</t>
  </si>
  <si>
    <t>Туровское-Березовец</t>
  </si>
  <si>
    <t>Судиславль-Галич-Чухлома  32 - 100 км</t>
  </si>
  <si>
    <t xml:space="preserve">Кадый-Завражье </t>
  </si>
  <si>
    <t>Кострома-Шунга</t>
  </si>
  <si>
    <t>Сан."Колос"-ОПХ"Минское"</t>
  </si>
  <si>
    <t>Холм-Прибрежный</t>
  </si>
  <si>
    <t>Прискоково-Захарово</t>
  </si>
  <si>
    <t>Комсомолка-Тимошино</t>
  </si>
  <si>
    <t>Нерехта-Арменки</t>
  </si>
  <si>
    <t>Нерехта-Владычное-Волгореченск</t>
  </si>
  <si>
    <t>Нерехта-Федоровское</t>
  </si>
  <si>
    <t>Ивашево-Заборье</t>
  </si>
  <si>
    <t>Мокроносово-Введенье</t>
  </si>
  <si>
    <t>Павино-Доброумово</t>
  </si>
  <si>
    <t>Парфеньево-Матвеево</t>
  </si>
  <si>
    <t>Парфеньево-Аносово</t>
  </si>
  <si>
    <t>Солигалич-Судай</t>
  </si>
  <si>
    <t>Солигалич-Корцово-Вонышево</t>
  </si>
  <si>
    <t>Солигалич-Куземино</t>
  </si>
  <si>
    <t>Самылово-Лосево</t>
  </si>
  <si>
    <t>Судиславль-Глебово</t>
  </si>
  <si>
    <t>Раслово-Михайловское</t>
  </si>
  <si>
    <t>Копцево-Попадьино</t>
  </si>
  <si>
    <t>Якимово-Сумароково</t>
  </si>
  <si>
    <t>Чухлома-Белово</t>
  </si>
  <si>
    <t>Чухлома-Якша</t>
  </si>
  <si>
    <t>Судай-Куливертово</t>
  </si>
  <si>
    <t>Судай-Фомицино</t>
  </si>
  <si>
    <t>Галич-Орехово-Буй  41-53,2 км</t>
  </si>
  <si>
    <t>Елизарово-Кологрив 5-46,5 км</t>
  </si>
  <si>
    <t>Елизарово-Кологрив 0-5 км</t>
  </si>
  <si>
    <t>Якимово-Нея  19,8-61,6 км</t>
  </si>
  <si>
    <t>Степаново-Антропово-Крусаново             37,4-54,5 км</t>
  </si>
  <si>
    <t>Пыщуг-Павино-Вохма-Боговарово 13-63 км</t>
  </si>
  <si>
    <t xml:space="preserve">Характеристика сети автомобильных дорог общего пользования Костромской области регионального и межмуниципального  значения в разрезе районов </t>
  </si>
  <si>
    <t>Всего по Солигаличскому району:</t>
  </si>
  <si>
    <t>Ляпустинцы-Шайменский</t>
  </si>
  <si>
    <t>Россолово-Костома</t>
  </si>
  <si>
    <t>Россолово-Унорож</t>
  </si>
  <si>
    <t>Подъезд к Бедрино</t>
  </si>
  <si>
    <t>Подъезд к Просек</t>
  </si>
  <si>
    <t>Подъезд к Ильино</t>
  </si>
  <si>
    <t>Подъезд к Борок</t>
  </si>
  <si>
    <t>Подъезд к Лужок</t>
  </si>
  <si>
    <t>Подъезд  к Б.Дор</t>
  </si>
  <si>
    <t>Подъезд к Афонино</t>
  </si>
  <si>
    <t>Подъезд к Романцево</t>
  </si>
  <si>
    <t>Подъезд к Пилятино</t>
  </si>
  <si>
    <t>Подъезд к Контеево</t>
  </si>
  <si>
    <t>Подъезд к Игумново</t>
  </si>
  <si>
    <t>Подъезд к Кренево</t>
  </si>
  <si>
    <t>Подъезд к Шушкодом</t>
  </si>
  <si>
    <t>Подъезд к Курилово</t>
  </si>
  <si>
    <t>Подъезд к Спас</t>
  </si>
  <si>
    <t>Подъезд к Воробьевица</t>
  </si>
  <si>
    <t>Подъезд к Талица-Тихон</t>
  </si>
  <si>
    <t>Подъезд к Лапшино</t>
  </si>
  <si>
    <t>Подъезд к Бельково</t>
  </si>
  <si>
    <t>Подъезд к Никола</t>
  </si>
  <si>
    <t>Подъезд к Пронино</t>
  </si>
  <si>
    <t>Подъезд к Дмитриевское</t>
  </si>
  <si>
    <t>Подъезд  к Аксеново-Красильниково</t>
  </si>
  <si>
    <t>Подъезд к Муравьище</t>
  </si>
  <si>
    <t>Подъезд к Степаново</t>
  </si>
  <si>
    <t>Подъезд к Толтуново</t>
  </si>
  <si>
    <t>Подъезд к Лопарево</t>
  </si>
  <si>
    <t>Подъезд  к г. Галич</t>
  </si>
  <si>
    <t>Подъезд к Вешка</t>
  </si>
  <si>
    <t>Подъезд к Селище</t>
  </si>
  <si>
    <t>Подъезд к Екатеринкино</t>
  </si>
  <si>
    <t>Подъезд к Чернышево</t>
  </si>
  <si>
    <t>Подъезд к Столпино</t>
  </si>
  <si>
    <t>Подъезд к В.Палома</t>
  </si>
  <si>
    <t>Подъезд к Ильинское</t>
  </si>
  <si>
    <t>Подъезд к Илешево</t>
  </si>
  <si>
    <t>Подъезд к Суховерхово</t>
  </si>
  <si>
    <t>Подъезд к Никольское</t>
  </si>
  <si>
    <t>Подъезд к Кузьмищи</t>
  </si>
  <si>
    <t>Подъезд к Василево</t>
  </si>
  <si>
    <t>Подъезд к Шувалово</t>
  </si>
  <si>
    <t>Подъезд к Сущево</t>
  </si>
  <si>
    <t>Подъезд к Караваево</t>
  </si>
  <si>
    <t>Подъезд к сан."Колос"</t>
  </si>
  <si>
    <t>Подъезд к Середняя</t>
  </si>
  <si>
    <t>Подъезд к ЗОЦ им.Беленогова</t>
  </si>
  <si>
    <t>Подъезд к Трифоныч</t>
  </si>
  <si>
    <t>Подъезд к Лунево</t>
  </si>
  <si>
    <t>Подъезд к Коряково</t>
  </si>
  <si>
    <t>Подъезд к Зарубино</t>
  </si>
  <si>
    <t>Кострома - Красное-на-Волге 14,8-33,6 км</t>
  </si>
  <si>
    <t>Подъезд к т/б"Волгарь"</t>
  </si>
  <si>
    <t>Подъезд к ЗОЦ "Строитель"</t>
  </si>
  <si>
    <t>Подъезд к Боровиково</t>
  </si>
  <si>
    <t>Подъезд к ЗОЦ "Синие дали"</t>
  </si>
  <si>
    <t>Подъезд к Ченцы</t>
  </si>
  <si>
    <t>Подъезд к Сидоровское</t>
  </si>
  <si>
    <t>Подъезд к Ивановское</t>
  </si>
  <si>
    <t>Подъезд к Подольское</t>
  </si>
  <si>
    <t>Подъезд к Лопаты</t>
  </si>
  <si>
    <t>Подъезд к Якимово</t>
  </si>
  <si>
    <t>Подъезд к Унжа</t>
  </si>
  <si>
    <t>Подъезд к Шемятино</t>
  </si>
  <si>
    <t>Подъезд  к п.Горчуха</t>
  </si>
  <si>
    <t>Подъезд к Юркино</t>
  </si>
  <si>
    <t>Подъезд к Ефино</t>
  </si>
  <si>
    <t>Подъезд к Н.Макарово</t>
  </si>
  <si>
    <t>Подъезд к Соловатово</t>
  </si>
  <si>
    <t>Подъезд к Дорогиня</t>
  </si>
  <si>
    <t>Подъезд к Угоры</t>
  </si>
  <si>
    <t>Подъезд к Леонтьево</t>
  </si>
  <si>
    <t>Подъезд к Самылово</t>
  </si>
  <si>
    <t>Подъезд к Фалино</t>
  </si>
  <si>
    <t>Подъезд к Подвигалиха</t>
  </si>
  <si>
    <t>Подъезд  к Гусево</t>
  </si>
  <si>
    <t>Подъезд к Попово</t>
  </si>
  <si>
    <t>Подъезд к Петушиха 0-1,4 км</t>
  </si>
  <si>
    <t>Подъезд к Алешково</t>
  </si>
  <si>
    <t>Подъезд к Петровка</t>
  </si>
  <si>
    <t>Подъезд к Петушиха 1,4 - 4,73 км</t>
  </si>
  <si>
    <t>Подъезд к Дьяконово</t>
  </si>
  <si>
    <t>Подъезд к Коммунар</t>
  </si>
  <si>
    <t>Подъезд к Солтаново</t>
  </si>
  <si>
    <t>Подъезд к Коткишево</t>
  </si>
  <si>
    <t>Подъезд к г.Нея</t>
  </si>
  <si>
    <t>Подъезд к Липовка</t>
  </si>
  <si>
    <t>Подъезд к Еленский</t>
  </si>
  <si>
    <t>Подъезд к Номжа</t>
  </si>
  <si>
    <t>Нея - Николо-Полома 0-15,2 км</t>
  </si>
  <si>
    <t>Подъезд к Космынино</t>
  </si>
  <si>
    <t>Подъезд к Неверово</t>
  </si>
  <si>
    <t>Подъезд к Бабаево</t>
  </si>
  <si>
    <t>Подъезд к Тетеринское</t>
  </si>
  <si>
    <t>Подъезд к Марьинское</t>
  </si>
  <si>
    <t>Подъезд к Лаврово</t>
  </si>
  <si>
    <t>Нерехта-Григорцево-граница Ярославской области</t>
  </si>
  <si>
    <t>Подъезд к Юрьево</t>
  </si>
  <si>
    <t>Подъезд к Александрово</t>
  </si>
  <si>
    <t>Подъезд к Адищево</t>
  </si>
  <si>
    <t>Подъезд к Марково</t>
  </si>
  <si>
    <t>Подъезд к Игодово</t>
  </si>
  <si>
    <t>Подъезд к Хомутово</t>
  </si>
  <si>
    <t>Подъезд к Дымница</t>
  </si>
  <si>
    <t>Подъезд к Забегаево</t>
  </si>
  <si>
    <t>Подъезд к Кузьмины</t>
  </si>
  <si>
    <t>Подъезд к Леденгск</t>
  </si>
  <si>
    <t>Подъезд  к  Петропавловск-Березовка</t>
  </si>
  <si>
    <t>Подъезд к Потрусово</t>
  </si>
  <si>
    <t>Подъезд к Н.Ширь</t>
  </si>
  <si>
    <t>Подъезд к Матвеево</t>
  </si>
  <si>
    <t>Нея - Николо-Полома 15,2 - 26,3 км</t>
  </si>
  <si>
    <t>Николо-Полома - Парфеньево</t>
  </si>
  <si>
    <t>Подъезд к Якшанга</t>
  </si>
  <si>
    <t>Подъезд  к п. Якшанга</t>
  </si>
  <si>
    <t>Подъезд к п.Поназырево</t>
  </si>
  <si>
    <t>Подъезд к Хмелевка</t>
  </si>
  <si>
    <t>Подъезд к Горлово</t>
  </si>
  <si>
    <t>Подъезд к Гудково</t>
  </si>
  <si>
    <t>Подъезд к В.Спасское</t>
  </si>
  <si>
    <t>Подъезд к Головино</t>
  </si>
  <si>
    <t>Подъезд к Сергеевица</t>
  </si>
  <si>
    <t>Пыщуг-Павино-Вохма-Боговарово       2-13 км</t>
  </si>
  <si>
    <t>Подъезд к Калинки</t>
  </si>
  <si>
    <t>Подъезд к Березовая роща</t>
  </si>
  <si>
    <t>Подъезд к Грудки</t>
  </si>
  <si>
    <t>Подъезд к Сорож</t>
  </si>
  <si>
    <t>Подъезд к к-ру "Столбово"</t>
  </si>
  <si>
    <t>Подъезд к Фадеево</t>
  </si>
  <si>
    <t>Подъезд  к Следово</t>
  </si>
  <si>
    <t>Володино-Савинское</t>
  </si>
  <si>
    <t>Подъезд к Северное</t>
  </si>
  <si>
    <t>Подъезд к Медведки</t>
  </si>
  <si>
    <t>Подъезд к ПНИ</t>
  </si>
  <si>
    <t>Подъезд к Сокирино</t>
  </si>
  <si>
    <t>Подъезд к Домнино</t>
  </si>
  <si>
    <t>Подъезд к Григорово</t>
  </si>
  <si>
    <t>Подъезд к Ломышки</t>
  </si>
  <si>
    <t>Подъезд к Тимофеевское</t>
  </si>
  <si>
    <t>Подъезд к Серебряный брод</t>
  </si>
  <si>
    <t>Подъезд к Ножкино</t>
  </si>
  <si>
    <t>Подъезд к Федоровское</t>
  </si>
  <si>
    <t>Подъезд к Панкратово</t>
  </si>
  <si>
    <t>Подъезд к Шекшема</t>
  </si>
  <si>
    <t>Подъезд к Варакинский</t>
  </si>
  <si>
    <t>Подъезд к ЗОЦ "Красный Яр"</t>
  </si>
  <si>
    <t>Подъезд к г.Шарья (северный)</t>
  </si>
  <si>
    <t>Подъезд  к Н.Шанга</t>
  </si>
  <si>
    <t>Подъезд к Пищевка</t>
  </si>
  <si>
    <t>Подъезд к Кривячка</t>
  </si>
  <si>
    <t>Подъезд к Зебляки</t>
  </si>
  <si>
    <t>Подъезд к Печенкино</t>
  </si>
  <si>
    <t>Подъезд к Катунино</t>
  </si>
  <si>
    <t>Подъезд к Поляшово</t>
  </si>
  <si>
    <t>Подъезд   к Майтиха</t>
  </si>
  <si>
    <t>Подъезд к Берзиха</t>
  </si>
  <si>
    <t>Подъезд к Троицкое</t>
  </si>
  <si>
    <t>Подъезд к г.Шарья (южный)</t>
  </si>
  <si>
    <t>Якшанга-Заболотье 0-4 км</t>
  </si>
  <si>
    <t>Якшанга-Заболотье 4-8,1 км</t>
  </si>
  <si>
    <t>Судиславль-Сырнево 21,2-25,9 км</t>
  </si>
  <si>
    <t>Судиславль-Сырнево 0-21,2 км</t>
  </si>
  <si>
    <t>Воронье-Исаево-Попадьино 0-22 км</t>
  </si>
  <si>
    <t>Гридино-Сумароково</t>
  </si>
  <si>
    <t>Нея-Тотомица 13,2-19,8 км</t>
  </si>
  <si>
    <t>Нея-Тотомица 1,5-13,2 км</t>
  </si>
  <si>
    <t>Воронье-Исаево-Попадьино                    22-26,4 км</t>
  </si>
  <si>
    <t>Степаново-Антропово-Крусаново 13,3 -                    37,4 км</t>
  </si>
  <si>
    <t>Степаново-Антропово-Крусаново                      0-13,3 км</t>
  </si>
  <si>
    <t>Антропово-Палкино-Кадый 50,8-74,2 км</t>
  </si>
  <si>
    <t>Кострома - Красное-на-Волге 7,8-                  14,8 км</t>
  </si>
  <si>
    <t>Кострома-Сусанино-Буй  9,5-36 км</t>
  </si>
  <si>
    <t>Подъезд к п. Антропово</t>
  </si>
  <si>
    <t>Подъезд к г. Мантурово</t>
  </si>
  <si>
    <t xml:space="preserve">Степаново-Буй-граница Ярославской области </t>
  </si>
  <si>
    <t>Степаново-Буй-граница Ярославской области</t>
  </si>
  <si>
    <t>Нея-Мантурово</t>
  </si>
  <si>
    <t xml:space="preserve">Нея-Мантурово </t>
  </si>
  <si>
    <t>Обход п.Красное-на-Волге</t>
  </si>
  <si>
    <t>Гаревая-Носково</t>
  </si>
  <si>
    <t>Кострома-Нерехта 24,8-43,6</t>
  </si>
  <si>
    <t>Дорога</t>
  </si>
  <si>
    <r>
      <t xml:space="preserve">Кострома-В.Спасское км 271,500 - км 342,3  </t>
    </r>
    <r>
      <rPr>
        <b/>
        <sz val="10"/>
        <rFont val="Times New Roman"/>
        <family val="1"/>
      </rPr>
      <t>(км 301-км 333,1)</t>
    </r>
  </si>
  <si>
    <r>
      <t xml:space="preserve">Кострома - В.Спасское км 271,500 - км 342,3 </t>
    </r>
    <r>
      <rPr>
        <b/>
        <sz val="10"/>
        <rFont val="Times New Roman"/>
        <family val="1"/>
      </rPr>
      <t>(км 333,1- км 342,3)</t>
    </r>
  </si>
  <si>
    <r>
      <t xml:space="preserve">Урень-Шарья-Никольск-Котлас км 122,8 - км 222,044 </t>
    </r>
    <r>
      <rPr>
        <b/>
        <sz val="10"/>
        <rFont val="Times New Roman"/>
        <family val="1"/>
      </rPr>
      <t>(км 158,6 - км 222,044)</t>
    </r>
  </si>
  <si>
    <t xml:space="preserve">Урень - Шарья - Никольск - Котлас км 57,643 - км 106,8 </t>
  </si>
  <si>
    <r>
      <t xml:space="preserve">Урень - Шарья - Никольск - Котлас км 122,8 - км 222,044 </t>
    </r>
    <r>
      <rPr>
        <b/>
        <sz val="10"/>
        <rFont val="Times New Roman"/>
        <family val="1"/>
      </rPr>
      <t>(км 122,8 - км 158,6)</t>
    </r>
  </si>
  <si>
    <t>Шарья-Поназырево-граница Кировской области км 0,000 - км 1,800</t>
  </si>
  <si>
    <t>участок автомобильной дороги ул. Магистральная в городе Костроме</t>
  </si>
  <si>
    <t>Кострома-Нерехта 9,5-24,8 км</t>
  </si>
  <si>
    <t>Кострома-Сандогора  (6,1-54,3 км)</t>
  </si>
  <si>
    <t>Пыщуг-Павино-Вохма-Боговарово            63-87,7 км; 90-96 км</t>
  </si>
  <si>
    <t>Галич-Орехово-Буй  3,3 - 41 км</t>
  </si>
  <si>
    <t>Антропово-Палкино-Кадый  0-50,8 км</t>
  </si>
  <si>
    <t>Якимово-Нея  0-19,8 км</t>
  </si>
  <si>
    <r>
      <t xml:space="preserve">Кострома-В.Спасское км 271,500 - км 342,3   </t>
    </r>
    <r>
      <rPr>
        <b/>
        <sz val="12"/>
        <rFont val="Times New Roman"/>
        <family val="1"/>
      </rPr>
      <t>(</t>
    </r>
    <r>
      <rPr>
        <b/>
        <sz val="10"/>
        <rFont val="Times New Roman"/>
        <family val="1"/>
      </rPr>
      <t>км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271,5 - км 301)</t>
    </r>
  </si>
  <si>
    <t>Карпово-Макарята 0-4,4 км</t>
  </si>
  <si>
    <t>Ляпустинцы-Шайменский 0-23 км</t>
  </si>
  <si>
    <t>Подъезд к с.Пыщуг 0-2,8 км;                       5,8-7,2 км</t>
  </si>
  <si>
    <t>]</t>
  </si>
  <si>
    <t>по состоянию на 01.01.2018 г.</t>
  </si>
  <si>
    <t>Перечень автомобильных дорог общего пользования регионального и межмуниципального  значения в Антроповском районе по состоянию на 01.01.2018 г.</t>
  </si>
  <si>
    <t>Перечень автомобильных дорог общего пользования регионального и межмуниципального  значения  в Буйском районе по состоянию на 01.01.2018 г.</t>
  </si>
  <si>
    <t>Перечень автомобильных дорог общего пользования регионального и межмуниципального  значения  в Вохомском районе по состоянию на 01.01.2018 г.</t>
  </si>
  <si>
    <t>Перечень автомобильных дорог общего пользования регионального и межмуниципального  значения  в Галичском районе по состоянию на 01.01.2018 г.</t>
  </si>
  <si>
    <t>Перечень автомобильных дорог общего пользования регионального и межмуниципального  значения  в Кадыйском районе по состоянию на  01.01.2018 г.</t>
  </si>
  <si>
    <t>Перечень автомобильных дорог общего пользования регионального и межмуниципального  значения  в Кологривском районе по состоянию на  01.01.2018 г.</t>
  </si>
  <si>
    <t>Перечень автомобильных дорог общего пользования регионального и межмуниципального  значения  в Костромском районе по состоянию на  01.01.2018 г.</t>
  </si>
  <si>
    <t>Перечень автомобильных дорог общего пользования регионального и межмуниципального  значения  в Красносельском районе по состоянию на 01.01.2018 г.</t>
  </si>
  <si>
    <t>Перечень автомобильных дорог общего пользования регионального и межмуниципального  значения  в Макарьевском районе по состоянию на  01.01.2018 г.</t>
  </si>
  <si>
    <t>Перечень автомобильных дорог общего пользования регионального и межмуниципального  значения  в Мантуровском районе по состоянию на 01.01.2018 г.</t>
  </si>
  <si>
    <t>Перечень автомобильных дорог общего пользования регионального и межмуниципального  значения  в Межевском районе по состоянию на 01.01.2018 г.</t>
  </si>
  <si>
    <t>Перечень автомобильных дорог общего пользования регионального и межмуниципального  значения  в Нейском районе по состоянию на 01.01.2018 г.</t>
  </si>
  <si>
    <t>Перечень автомобильных дорог общего пользования регионального и межмуниципального  значения  в Нерехтском районе по состоянию на 01.01.2018 г.</t>
  </si>
  <si>
    <t>Перечень автомобильных дорог общего пользования регионального и межмуниципального  значения  в Октябрьском районе по состоянию на 01.01.2018 г.</t>
  </si>
  <si>
    <t>Перечень автомобильных дорог общего пользования регионального и межмуниципального  значения  в Островском районе по состоянию на 01.01.2018 г.</t>
  </si>
  <si>
    <t>Перечень автомобильных дорог общего пользования регионального и межмуниципального  значения  в Павинском районе по состоянию на 01.01.2018 г.</t>
  </si>
  <si>
    <t>Перечень автомобильных дорог общего пользования регионального и межмуниципального  значения  в Парфеньевском районе по состоянию на 01.01.2018 г.</t>
  </si>
  <si>
    <t>Перечень автомобильных дорог общего пользования регионального и межмуниципального  значения  в Поназыревском районе по состоянию на 01.01.2018 г.</t>
  </si>
  <si>
    <t>Перечень автомобильных дорог общего пользования регионального и межмуниципального  значения  в Солигаличском районе по состоянию на 01.01.2018 г.</t>
  </si>
  <si>
    <t>Перечень автомобильных дорог общего пользования регионального и межмуниципального  значения  в Судиславском районе по состоянию на 01.01.2018 г.</t>
  </si>
  <si>
    <t>Перечень автомобильных дорог общего пользования регионального и межмуниципального  значения  в Сусанинском районе по состоянию на 01.01.2018 г.</t>
  </si>
  <si>
    <t>Перечень автомобильных дорог общего пользования регионального и межмуниципального  значения  в Чухломском районе по состоянию на 01.01.2018 г.</t>
  </si>
  <si>
    <t>Перечень автомобильных дорог общего пользования регионального и межмуниципального  значения  в Шарьинском районе по состоянию на 01.01.2018 г.</t>
  </si>
  <si>
    <t>Перечень автомобильных дорог общего пользования регионального и межмуниципального  значения  в Пыщугском районе по состоянию на 01.01.2018 г.</t>
  </si>
  <si>
    <t>Красное-на-Волге - Прискоково</t>
  </si>
  <si>
    <t>Красное-на-Волге-Карабаново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</si>
</sst>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16" fontId="4" fillId="0" borderId="0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2" fontId="0" fillId="0" borderId="0" xfId="0" applyNumberFormat="1" applyAlignment="1">
      <alignment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5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1" fontId="5" fillId="2" borderId="14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5" fillId="2" borderId="12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14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5" fillId="2" borderId="28" xfId="0" applyFont="1" applyFill="1" applyBorder="1" applyAlignment="1">
      <alignment horizontal="right"/>
    </xf>
    <xf numFmtId="0" fontId="5" fillId="2" borderId="2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 vertical="top"/>
    </xf>
    <xf numFmtId="0" fontId="5" fillId="2" borderId="10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0" fontId="5" fillId="2" borderId="11" xfId="0" applyFont="1" applyFill="1" applyBorder="1" applyAlignment="1">
      <alignment wrapText="1"/>
    </xf>
    <xf numFmtId="0" fontId="5" fillId="2" borderId="31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6" fillId="0" borderId="33" xfId="0" applyFont="1" applyBorder="1" applyAlignment="1">
      <alignment/>
    </xf>
    <xf numFmtId="0" fontId="10" fillId="0" borderId="0" xfId="0" applyFont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9" fillId="2" borderId="1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9" fillId="2" borderId="23" xfId="0" applyFont="1" applyFill="1" applyBorder="1" applyAlignment="1">
      <alignment horizontal="right"/>
    </xf>
    <xf numFmtId="0" fontId="9" fillId="2" borderId="24" xfId="0" applyFont="1" applyFill="1" applyBorder="1" applyAlignment="1">
      <alignment horizontal="right"/>
    </xf>
    <xf numFmtId="0" fontId="9" fillId="2" borderId="25" xfId="0" applyFont="1" applyFill="1" applyBorder="1" applyAlignment="1">
      <alignment horizontal="right"/>
    </xf>
    <xf numFmtId="0" fontId="11" fillId="0" borderId="33" xfId="0" applyFont="1" applyBorder="1" applyAlignment="1">
      <alignment horizontal="left" vertical="top"/>
    </xf>
    <xf numFmtId="0" fontId="11" fillId="0" borderId="35" xfId="0" applyFont="1" applyBorder="1" applyAlignment="1">
      <alignment horizontal="right" vertical="top"/>
    </xf>
    <xf numFmtId="0" fontId="6" fillId="0" borderId="33" xfId="0" applyFont="1" applyBorder="1" applyAlignment="1">
      <alignment vertical="top"/>
    </xf>
    <xf numFmtId="0" fontId="6" fillId="0" borderId="35" xfId="0" applyFont="1" applyBorder="1" applyAlignment="1">
      <alignment horizontal="right" vertical="top"/>
    </xf>
    <xf numFmtId="0" fontId="6" fillId="0" borderId="33" xfId="0" applyFont="1" applyBorder="1" applyAlignment="1">
      <alignment horizontal="right" vertical="top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0" borderId="36" xfId="0" applyFont="1" applyBorder="1" applyAlignment="1">
      <alignment/>
    </xf>
    <xf numFmtId="0" fontId="5" fillId="2" borderId="16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/>
    </xf>
    <xf numFmtId="0" fontId="6" fillId="0" borderId="34" xfId="0" applyFont="1" applyBorder="1" applyAlignment="1">
      <alignment horizontal="righ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33" xfId="0" applyFont="1" applyBorder="1" applyAlignment="1">
      <alignment horizontal="left" vertical="top"/>
    </xf>
    <xf numFmtId="0" fontId="5" fillId="2" borderId="18" xfId="0" applyFont="1" applyFill="1" applyBorder="1" applyAlignment="1">
      <alignment horizontal="right" vertical="top"/>
    </xf>
    <xf numFmtId="0" fontId="5" fillId="2" borderId="19" xfId="0" applyFont="1" applyFill="1" applyBorder="1" applyAlignment="1">
      <alignment horizontal="right" vertical="top"/>
    </xf>
    <xf numFmtId="0" fontId="5" fillId="2" borderId="21" xfId="0" applyFont="1" applyFill="1" applyBorder="1" applyAlignment="1">
      <alignment horizontal="right" vertical="top"/>
    </xf>
    <xf numFmtId="0" fontId="5" fillId="2" borderId="39" xfId="0" applyFont="1" applyFill="1" applyBorder="1" applyAlignment="1">
      <alignment/>
    </xf>
    <xf numFmtId="0" fontId="5" fillId="2" borderId="0" xfId="0" applyFont="1" applyFill="1" applyAlignment="1">
      <alignment horizontal="justify"/>
    </xf>
    <xf numFmtId="0" fontId="0" fillId="2" borderId="0" xfId="0" applyFill="1" applyAlignment="1">
      <alignment horizontal="justify"/>
    </xf>
    <xf numFmtId="0" fontId="0" fillId="0" borderId="0" xfId="0" applyAlignment="1">
      <alignment horizontal="justify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/>
    </xf>
    <xf numFmtId="0" fontId="3" fillId="0" borderId="0" xfId="0" applyFont="1" applyAlignment="1">
      <alignment/>
    </xf>
    <xf numFmtId="0" fontId="0" fillId="2" borderId="19" xfId="0" applyFill="1" applyBorder="1" applyAlignment="1">
      <alignment/>
    </xf>
    <xf numFmtId="0" fontId="6" fillId="0" borderId="3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6" xfId="0" applyFont="1" applyBorder="1" applyAlignment="1">
      <alignment horizontal="left" vertical="top"/>
    </xf>
    <xf numFmtId="0" fontId="0" fillId="2" borderId="0" xfId="0" applyFont="1" applyFill="1" applyBorder="1" applyAlignment="1">
      <alignment/>
    </xf>
    <xf numFmtId="0" fontId="6" fillId="0" borderId="42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6" fillId="0" borderId="44" xfId="0" applyFont="1" applyBorder="1" applyAlignment="1">
      <alignment/>
    </xf>
    <xf numFmtId="0" fontId="0" fillId="0" borderId="0" xfId="0" applyAlignment="1">
      <alignment horizontal="center"/>
    </xf>
    <xf numFmtId="0" fontId="5" fillId="0" borderId="4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5" xfId="0" applyFont="1" applyFill="1" applyBorder="1" applyAlignment="1">
      <alignment horizontal="justify"/>
    </xf>
    <xf numFmtId="0" fontId="5" fillId="0" borderId="27" xfId="0" applyFont="1" applyFill="1" applyBorder="1" applyAlignment="1">
      <alignment/>
    </xf>
    <xf numFmtId="0" fontId="5" fillId="0" borderId="15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right"/>
    </xf>
    <xf numFmtId="0" fontId="5" fillId="0" borderId="46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47" xfId="0" applyFont="1" applyFill="1" applyBorder="1" applyAlignment="1">
      <alignment horizontal="left" vertical="top" wrapText="1"/>
    </xf>
    <xf numFmtId="0" fontId="5" fillId="0" borderId="48" xfId="0" applyFont="1" applyFill="1" applyBorder="1" applyAlignment="1">
      <alignment vertical="top"/>
    </xf>
    <xf numFmtId="0" fontId="5" fillId="0" borderId="48" xfId="0" applyFont="1" applyFill="1" applyBorder="1" applyAlignment="1">
      <alignment horizontal="justify" vertical="top"/>
    </xf>
    <xf numFmtId="0" fontId="5" fillId="0" borderId="48" xfId="0" applyFont="1" applyFill="1" applyBorder="1" applyAlignment="1">
      <alignment horizontal="left" vertical="top" wrapText="1"/>
    </xf>
    <xf numFmtId="0" fontId="5" fillId="0" borderId="48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30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justify"/>
    </xf>
    <xf numFmtId="0" fontId="5" fillId="0" borderId="49" xfId="0" applyFont="1" applyFill="1" applyBorder="1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justify" vertical="top"/>
    </xf>
    <xf numFmtId="0" fontId="5" fillId="0" borderId="15" xfId="0" applyFont="1" applyFill="1" applyBorder="1" applyAlignment="1">
      <alignment horizontal="left" wrapText="1"/>
    </xf>
    <xf numFmtId="0" fontId="5" fillId="0" borderId="48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1" fontId="5" fillId="2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top"/>
    </xf>
    <xf numFmtId="0" fontId="5" fillId="0" borderId="27" xfId="0" applyFont="1" applyFill="1" applyBorder="1" applyAlignment="1">
      <alignment horizontal="left" vertical="top"/>
    </xf>
    <xf numFmtId="0" fontId="5" fillId="0" borderId="4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justify"/>
    </xf>
    <xf numFmtId="0" fontId="5" fillId="0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right" vertical="top"/>
    </xf>
    <xf numFmtId="0" fontId="5" fillId="0" borderId="30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/>
    </xf>
    <xf numFmtId="0" fontId="5" fillId="0" borderId="15" xfId="0" applyFont="1" applyFill="1" applyBorder="1" applyAlignment="1">
      <alignment vertical="top"/>
    </xf>
    <xf numFmtId="0" fontId="5" fillId="0" borderId="15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/>
    </xf>
    <xf numFmtId="0" fontId="0" fillId="2" borderId="30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5" fillId="0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28" xfId="0" applyFont="1" applyFill="1" applyBorder="1" applyAlignment="1">
      <alignment horizontal="right" vertical="center" wrapText="1"/>
    </xf>
    <xf numFmtId="0" fontId="5" fillId="2" borderId="29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26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right" vertical="center" wrapText="1"/>
    </xf>
    <xf numFmtId="0" fontId="5" fillId="2" borderId="26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/>
    </xf>
    <xf numFmtId="0" fontId="5" fillId="2" borderId="32" xfId="0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right" vertical="center"/>
    </xf>
    <xf numFmtId="0" fontId="5" fillId="2" borderId="51" xfId="0" applyFont="1" applyFill="1" applyBorder="1" applyAlignment="1">
      <alignment horizontal="right" vertical="center"/>
    </xf>
    <xf numFmtId="0" fontId="5" fillId="2" borderId="52" xfId="0" applyFont="1" applyFill="1" applyBorder="1" applyAlignment="1">
      <alignment horizontal="right" vertical="center"/>
    </xf>
    <xf numFmtId="0" fontId="5" fillId="2" borderId="53" xfId="0" applyFont="1" applyFill="1" applyBorder="1" applyAlignment="1">
      <alignment horizontal="right" vertical="center"/>
    </xf>
    <xf numFmtId="0" fontId="5" fillId="2" borderId="54" xfId="0" applyFont="1" applyFill="1" applyBorder="1" applyAlignment="1">
      <alignment horizontal="right" vertical="center"/>
    </xf>
    <xf numFmtId="0" fontId="5" fillId="2" borderId="55" xfId="0" applyFont="1" applyFill="1" applyBorder="1" applyAlignment="1">
      <alignment horizontal="right" vertical="center"/>
    </xf>
    <xf numFmtId="0" fontId="0" fillId="2" borderId="48" xfId="0" applyFill="1" applyBorder="1" applyAlignment="1">
      <alignment horizontal="right" vertical="center"/>
    </xf>
    <xf numFmtId="0" fontId="6" fillId="0" borderId="35" xfId="0" applyNumberFormat="1" applyFont="1" applyBorder="1" applyAlignment="1">
      <alignment/>
    </xf>
    <xf numFmtId="0" fontId="5" fillId="0" borderId="3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top"/>
    </xf>
    <xf numFmtId="0" fontId="6" fillId="0" borderId="55" xfId="0" applyFont="1" applyBorder="1" applyAlignment="1">
      <alignment horizontal="right" vertical="top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left" vertical="top" wrapText="1"/>
    </xf>
    <xf numFmtId="2" fontId="6" fillId="0" borderId="37" xfId="0" applyNumberFormat="1" applyFont="1" applyBorder="1" applyAlignment="1">
      <alignment horizontal="right"/>
    </xf>
    <xf numFmtId="0" fontId="5" fillId="0" borderId="45" xfId="0" applyFont="1" applyFill="1" applyBorder="1" applyAlignment="1">
      <alignment vertical="top" wrapText="1"/>
    </xf>
    <xf numFmtId="0" fontId="11" fillId="0" borderId="33" xfId="0" applyFont="1" applyBorder="1" applyAlignment="1">
      <alignment horizontal="right" vertical="top"/>
    </xf>
    <xf numFmtId="0" fontId="5" fillId="0" borderId="23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right" vertical="top"/>
    </xf>
    <xf numFmtId="0" fontId="5" fillId="0" borderId="41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justify"/>
    </xf>
    <xf numFmtId="0" fontId="6" fillId="0" borderId="44" xfId="0" applyFont="1" applyBorder="1" applyAlignment="1">
      <alignment horizontal="left" vertical="top"/>
    </xf>
    <xf numFmtId="0" fontId="5" fillId="0" borderId="55" xfId="0" applyFont="1" applyFill="1" applyBorder="1" applyAlignment="1">
      <alignment horizontal="right" vertical="center" wrapText="1"/>
    </xf>
    <xf numFmtId="0" fontId="5" fillId="2" borderId="52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55" xfId="0" applyFont="1" applyFill="1" applyBorder="1" applyAlignment="1">
      <alignment horizontal="right" vertical="center" wrapText="1"/>
    </xf>
    <xf numFmtId="0" fontId="6" fillId="0" borderId="42" xfId="0" applyFont="1" applyBorder="1" applyAlignment="1">
      <alignment/>
    </xf>
    <xf numFmtId="0" fontId="5" fillId="2" borderId="57" xfId="0" applyFont="1" applyFill="1" applyBorder="1" applyAlignment="1">
      <alignment horizontal="right" vertical="center" wrapText="1"/>
    </xf>
    <xf numFmtId="0" fontId="5" fillId="2" borderId="58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5" fillId="2" borderId="59" xfId="0" applyFont="1" applyFill="1" applyBorder="1" applyAlignment="1">
      <alignment horizontal="right" vertical="center" wrapText="1"/>
    </xf>
    <xf numFmtId="0" fontId="5" fillId="2" borderId="52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vertical="top"/>
    </xf>
    <xf numFmtId="0" fontId="5" fillId="2" borderId="60" xfId="0" applyFont="1" applyFill="1" applyBorder="1" applyAlignment="1">
      <alignment horizontal="right" vertical="top"/>
    </xf>
    <xf numFmtId="0" fontId="5" fillId="2" borderId="61" xfId="0" applyFont="1" applyFill="1" applyBorder="1" applyAlignment="1">
      <alignment horizontal="right" vertical="top"/>
    </xf>
    <xf numFmtId="0" fontId="5" fillId="2" borderId="55" xfId="0" applyFont="1" applyFill="1" applyBorder="1" applyAlignment="1">
      <alignment horizontal="right" vertical="top"/>
    </xf>
    <xf numFmtId="0" fontId="5" fillId="2" borderId="57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right" vertical="top"/>
    </xf>
    <xf numFmtId="0" fontId="5" fillId="2" borderId="15" xfId="0" applyFont="1" applyFill="1" applyBorder="1" applyAlignment="1">
      <alignment horizontal="left"/>
    </xf>
    <xf numFmtId="0" fontId="5" fillId="2" borderId="46" xfId="0" applyFont="1" applyFill="1" applyBorder="1" applyAlignment="1">
      <alignment vertical="top"/>
    </xf>
    <xf numFmtId="0" fontId="5" fillId="2" borderId="48" xfId="0" applyFont="1" applyFill="1" applyBorder="1" applyAlignment="1">
      <alignment vertical="top"/>
    </xf>
    <xf numFmtId="0" fontId="5" fillId="2" borderId="4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/>
    </xf>
    <xf numFmtId="0" fontId="6" fillId="0" borderId="43" xfId="0" applyFont="1" applyBorder="1" applyAlignment="1">
      <alignment horizontal="justify"/>
    </xf>
    <xf numFmtId="0" fontId="5" fillId="0" borderId="4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right" vertical="top" wrapText="1"/>
    </xf>
    <xf numFmtId="0" fontId="5" fillId="2" borderId="19" xfId="0" applyFont="1" applyFill="1" applyBorder="1" applyAlignment="1">
      <alignment horizontal="right" vertical="top" wrapText="1"/>
    </xf>
    <xf numFmtId="0" fontId="5" fillId="2" borderId="62" xfId="0" applyFont="1" applyFill="1" applyBorder="1" applyAlignment="1">
      <alignment horizontal="right" vertical="top" wrapText="1"/>
    </xf>
    <xf numFmtId="0" fontId="5" fillId="2" borderId="18" xfId="0" applyFont="1" applyFill="1" applyBorder="1" applyAlignment="1">
      <alignment horizontal="right" vertical="top" wrapText="1"/>
    </xf>
    <xf numFmtId="0" fontId="5" fillId="2" borderId="21" xfId="0" applyFont="1" applyFill="1" applyBorder="1" applyAlignment="1">
      <alignment horizontal="right" vertical="top" wrapText="1"/>
    </xf>
    <xf numFmtId="0" fontId="5" fillId="2" borderId="12" xfId="0" applyFont="1" applyFill="1" applyBorder="1" applyAlignment="1">
      <alignment horizontal="right" vertical="top" wrapText="1"/>
    </xf>
    <xf numFmtId="0" fontId="5" fillId="2" borderId="10" xfId="0" applyFont="1" applyFill="1" applyBorder="1" applyAlignment="1">
      <alignment horizontal="right" vertical="top" wrapText="1"/>
    </xf>
    <xf numFmtId="0" fontId="5" fillId="2" borderId="26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right" vertical="center"/>
    </xf>
    <xf numFmtId="0" fontId="5" fillId="2" borderId="64" xfId="0" applyFont="1" applyFill="1" applyBorder="1" applyAlignment="1">
      <alignment horizontal="right" vertical="center"/>
    </xf>
    <xf numFmtId="0" fontId="5" fillId="2" borderId="65" xfId="0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right" vertical="center"/>
    </xf>
    <xf numFmtId="0" fontId="5" fillId="2" borderId="62" xfId="0" applyFont="1" applyFill="1" applyBorder="1" applyAlignment="1">
      <alignment horizontal="right" vertical="center"/>
    </xf>
    <xf numFmtId="0" fontId="5" fillId="2" borderId="66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top" wrapText="1"/>
    </xf>
    <xf numFmtId="0" fontId="5" fillId="2" borderId="11" xfId="0" applyFont="1" applyFill="1" applyBorder="1" applyAlignment="1">
      <alignment horizontal="right" vertical="top" wrapText="1"/>
    </xf>
    <xf numFmtId="1" fontId="5" fillId="2" borderId="46" xfId="0" applyNumberFormat="1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right" vertical="top" wrapText="1"/>
    </xf>
    <xf numFmtId="0" fontId="5" fillId="3" borderId="54" xfId="0" applyFont="1" applyFill="1" applyBorder="1" applyAlignment="1">
      <alignment horizontal="right" vertical="top" wrapText="1"/>
    </xf>
    <xf numFmtId="0" fontId="5" fillId="3" borderId="60" xfId="0" applyFont="1" applyFill="1" applyBorder="1" applyAlignment="1">
      <alignment horizontal="right" vertical="top" wrapText="1"/>
    </xf>
    <xf numFmtId="0" fontId="5" fillId="3" borderId="67" xfId="0" applyFont="1" applyFill="1" applyBorder="1" applyAlignment="1">
      <alignment horizontal="right" vertical="top" wrapText="1"/>
    </xf>
    <xf numFmtId="0" fontId="5" fillId="3" borderId="12" xfId="0" applyFont="1" applyFill="1" applyBorder="1" applyAlignment="1">
      <alignment horizontal="right" vertical="top" wrapText="1"/>
    </xf>
    <xf numFmtId="2" fontId="6" fillId="0" borderId="35" xfId="0" applyNumberFormat="1" applyFont="1" applyBorder="1" applyAlignment="1">
      <alignment/>
    </xf>
    <xf numFmtId="0" fontId="5" fillId="0" borderId="39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/>
    </xf>
    <xf numFmtId="0" fontId="5" fillId="2" borderId="27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0" fillId="2" borderId="47" xfId="0" applyFill="1" applyBorder="1" applyAlignment="1">
      <alignment horizontal="right"/>
    </xf>
    <xf numFmtId="0" fontId="5" fillId="2" borderId="39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7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3"/>
  <sheetViews>
    <sheetView zoomScale="75" zoomScaleNormal="75" workbookViewId="0" topLeftCell="A1">
      <selection activeCell="O39" sqref="O39"/>
    </sheetView>
  </sheetViews>
  <sheetFormatPr defaultColWidth="9.00390625" defaultRowHeight="12.75"/>
  <cols>
    <col min="1" max="1" width="5.25390625" style="0" customWidth="1"/>
    <col min="2" max="2" width="19.00390625" style="0" customWidth="1"/>
    <col min="3" max="3" width="10.00390625" style="0" customWidth="1"/>
    <col min="4" max="4" width="6.875" style="0" customWidth="1"/>
    <col min="5" max="5" width="10.375" style="0" customWidth="1"/>
    <col min="7" max="7" width="8.375" style="0" customWidth="1"/>
    <col min="8" max="8" width="6.875" style="0" customWidth="1"/>
    <col min="9" max="9" width="10.375" style="0" customWidth="1"/>
    <col min="10" max="10" width="11.00390625" style="0" customWidth="1"/>
    <col min="11" max="11" width="7.75390625" style="0" customWidth="1"/>
    <col min="12" max="12" width="12.875" style="0" customWidth="1"/>
    <col min="13" max="13" width="8.00390625" style="0" customWidth="1"/>
    <col min="14" max="14" width="9.375" style="0" customWidth="1"/>
    <col min="15" max="16" width="10.875" style="0" customWidth="1"/>
    <col min="17" max="17" width="10.375" style="0" customWidth="1"/>
    <col min="18" max="18" width="6.375" style="0" customWidth="1"/>
    <col min="19" max="19" width="12.375" style="0" customWidth="1"/>
    <col min="20" max="20" width="5.75390625" style="0" customWidth="1"/>
    <col min="21" max="21" width="10.00390625" style="0" customWidth="1"/>
    <col min="22" max="22" width="6.375" style="0" customWidth="1"/>
    <col min="23" max="23" width="8.875" style="0" customWidth="1"/>
  </cols>
  <sheetData>
    <row r="2" spans="1:23" s="152" customFormat="1" ht="18.75">
      <c r="A2" s="352" t="s">
        <v>205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3"/>
      <c r="W2" s="353"/>
    </row>
    <row r="3" spans="1:23" s="152" customFormat="1" ht="18.75">
      <c r="A3" s="352" t="s">
        <v>409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</row>
    <row r="4" spans="1:23" ht="16.5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  <c r="W4" s="23"/>
    </row>
    <row r="5" spans="1:23" ht="15.75" customHeight="1">
      <c r="A5" s="366" t="s">
        <v>140</v>
      </c>
      <c r="B5" s="366" t="s">
        <v>141</v>
      </c>
      <c r="C5" s="361" t="s">
        <v>142</v>
      </c>
      <c r="D5" s="362"/>
      <c r="E5" s="362"/>
      <c r="F5" s="362"/>
      <c r="G5" s="363"/>
      <c r="H5" s="361" t="s">
        <v>143</v>
      </c>
      <c r="I5" s="362"/>
      <c r="J5" s="362"/>
      <c r="K5" s="363"/>
      <c r="L5" s="361" t="s">
        <v>80</v>
      </c>
      <c r="M5" s="362"/>
      <c r="N5" s="362"/>
      <c r="O5" s="362"/>
      <c r="P5" s="362"/>
      <c r="Q5" s="363"/>
      <c r="R5" s="354" t="s">
        <v>144</v>
      </c>
      <c r="S5" s="355"/>
      <c r="T5" s="355"/>
      <c r="U5" s="355"/>
      <c r="V5" s="355"/>
      <c r="W5" s="356"/>
    </row>
    <row r="6" spans="1:23" ht="15.75" customHeight="1">
      <c r="A6" s="367"/>
      <c r="B6" s="367"/>
      <c r="C6" s="359" t="s">
        <v>145</v>
      </c>
      <c r="D6" s="348" t="s">
        <v>146</v>
      </c>
      <c r="E6" s="348" t="s">
        <v>147</v>
      </c>
      <c r="F6" s="348" t="s">
        <v>148</v>
      </c>
      <c r="G6" s="350" t="s">
        <v>149</v>
      </c>
      <c r="H6" s="359" t="s">
        <v>150</v>
      </c>
      <c r="I6" s="348" t="s">
        <v>151</v>
      </c>
      <c r="J6" s="348" t="s">
        <v>152</v>
      </c>
      <c r="K6" s="350" t="s">
        <v>153</v>
      </c>
      <c r="L6" s="359" t="s">
        <v>145</v>
      </c>
      <c r="M6" s="348" t="s">
        <v>99</v>
      </c>
      <c r="N6" s="348" t="s">
        <v>100</v>
      </c>
      <c r="O6" s="348" t="s">
        <v>101</v>
      </c>
      <c r="P6" s="348" t="s">
        <v>102</v>
      </c>
      <c r="Q6" s="350" t="s">
        <v>103</v>
      </c>
      <c r="R6" s="369" t="s">
        <v>145</v>
      </c>
      <c r="S6" s="357"/>
      <c r="T6" s="364" t="s">
        <v>154</v>
      </c>
      <c r="U6" s="365"/>
      <c r="V6" s="357" t="s">
        <v>155</v>
      </c>
      <c r="W6" s="358"/>
    </row>
    <row r="7" spans="1:23" ht="16.5" customHeight="1" thickBot="1">
      <c r="A7" s="368"/>
      <c r="B7" s="368"/>
      <c r="C7" s="360"/>
      <c r="D7" s="349"/>
      <c r="E7" s="349"/>
      <c r="F7" s="349"/>
      <c r="G7" s="351"/>
      <c r="H7" s="360"/>
      <c r="I7" s="349"/>
      <c r="J7" s="349"/>
      <c r="K7" s="351"/>
      <c r="L7" s="360"/>
      <c r="M7" s="349"/>
      <c r="N7" s="349"/>
      <c r="O7" s="349"/>
      <c r="P7" s="349"/>
      <c r="Q7" s="351"/>
      <c r="R7" s="15" t="s">
        <v>156</v>
      </c>
      <c r="S7" s="16" t="s">
        <v>157</v>
      </c>
      <c r="T7" s="16" t="s">
        <v>156</v>
      </c>
      <c r="U7" s="16" t="s">
        <v>158</v>
      </c>
      <c r="V7" s="16" t="s">
        <v>156</v>
      </c>
      <c r="W7" s="17" t="s">
        <v>158</v>
      </c>
    </row>
    <row r="8" spans="1:23" ht="15.75">
      <c r="A8" s="40" t="s">
        <v>159</v>
      </c>
      <c r="B8" s="18" t="s">
        <v>160</v>
      </c>
      <c r="C8" s="19">
        <f>D8+E8+F8+G8</f>
        <v>158.51</v>
      </c>
      <c r="D8" s="20"/>
      <c r="E8" s="20">
        <f>'Антр. '!E15</f>
        <v>126.80999999999999</v>
      </c>
      <c r="F8" s="20">
        <f>'Антр. '!F15</f>
        <v>31.7</v>
      </c>
      <c r="G8" s="21"/>
      <c r="H8" s="19"/>
      <c r="I8" s="20">
        <f>'Антр. '!I15</f>
        <v>42.1</v>
      </c>
      <c r="J8" s="20">
        <f>'Антр. '!J15</f>
        <v>116.41</v>
      </c>
      <c r="K8" s="21"/>
      <c r="L8" s="19">
        <f>M8+N8+O8+P8+Q8</f>
        <v>158.51</v>
      </c>
      <c r="M8" s="20"/>
      <c r="N8" s="20">
        <f>'Антр. '!N15</f>
        <v>24.1</v>
      </c>
      <c r="O8" s="20">
        <f>'Антр. '!O15</f>
        <v>102.71</v>
      </c>
      <c r="P8" s="20">
        <f>'Антр. '!P15</f>
        <v>31.7</v>
      </c>
      <c r="Q8" s="21"/>
      <c r="R8" s="19">
        <f>'Антр. '!R15</f>
        <v>7</v>
      </c>
      <c r="S8" s="20">
        <f>'Антр. '!S15</f>
        <v>320.7</v>
      </c>
      <c r="T8" s="20">
        <f>'Антр. '!T15</f>
        <v>7</v>
      </c>
      <c r="U8" s="20">
        <f>'Антр. '!U15</f>
        <v>320.7</v>
      </c>
      <c r="V8" s="20"/>
      <c r="W8" s="21"/>
    </row>
    <row r="9" spans="1:23" ht="15.75">
      <c r="A9" s="41" t="s">
        <v>161</v>
      </c>
      <c r="B9" s="24" t="s">
        <v>162</v>
      </c>
      <c r="C9" s="30">
        <f aca="true" t="shared" si="0" ref="C9:C31">D9+E9+F9+G9</f>
        <v>272.09999999999997</v>
      </c>
      <c r="D9" s="26">
        <f>Буй!D32</f>
        <v>14</v>
      </c>
      <c r="E9" s="26">
        <f>Буй!E32</f>
        <v>195.9</v>
      </c>
      <c r="F9" s="26">
        <f>Буй!F32</f>
        <v>35.8</v>
      </c>
      <c r="G9" s="29">
        <f>Буй!G32</f>
        <v>26.400000000000002</v>
      </c>
      <c r="H9" s="25"/>
      <c r="I9" s="26">
        <f>Буй!I32</f>
        <v>21</v>
      </c>
      <c r="J9" s="26">
        <f>Буй!J32</f>
        <v>216.89999999999998</v>
      </c>
      <c r="K9" s="29">
        <f>Буй!K32</f>
        <v>34.2</v>
      </c>
      <c r="L9" s="30">
        <f aca="true" t="shared" si="1" ref="L9:L31">M9+N9+O9+P9+Q9</f>
        <v>272.09999999999997</v>
      </c>
      <c r="M9" s="26"/>
      <c r="N9" s="26">
        <f>Буй!N32</f>
        <v>25</v>
      </c>
      <c r="O9" s="26">
        <f>Буй!O32</f>
        <v>184.89999999999998</v>
      </c>
      <c r="P9" s="26">
        <f>Буй!P32</f>
        <v>35.8</v>
      </c>
      <c r="Q9" s="29">
        <f>Буй!Q32</f>
        <v>26.400000000000002</v>
      </c>
      <c r="R9" s="25">
        <f>Буй!R32</f>
        <v>15</v>
      </c>
      <c r="S9" s="26">
        <f>Буй!S32</f>
        <v>656.4100000000001</v>
      </c>
      <c r="T9" s="26">
        <f>Буй!T32</f>
        <v>15</v>
      </c>
      <c r="U9" s="26">
        <f>Буй!U32</f>
        <v>656.4100000000001</v>
      </c>
      <c r="V9" s="27"/>
      <c r="W9" s="28"/>
    </row>
    <row r="10" spans="1:23" ht="15.75">
      <c r="A10" s="41" t="s">
        <v>163</v>
      </c>
      <c r="B10" s="24" t="s">
        <v>164</v>
      </c>
      <c r="C10" s="30">
        <f t="shared" si="0"/>
        <v>189.78000000000003</v>
      </c>
      <c r="D10" s="26">
        <f>'Вох.'!D21</f>
        <v>2</v>
      </c>
      <c r="E10" s="26">
        <f>'Вох.'!E21</f>
        <v>66.00000000000001</v>
      </c>
      <c r="F10" s="26">
        <f>'Вох.'!F21</f>
        <v>83.65</v>
      </c>
      <c r="G10" s="29">
        <f>'Вох.'!G21</f>
        <v>38.129999999999995</v>
      </c>
      <c r="H10" s="25"/>
      <c r="I10" s="26">
        <f>'Вох.'!I21</f>
        <v>33.3</v>
      </c>
      <c r="J10" s="26">
        <f>'Вох.'!J21</f>
        <v>111.14999999999999</v>
      </c>
      <c r="K10" s="29">
        <f>'Вох.'!K21</f>
        <v>45.33</v>
      </c>
      <c r="L10" s="30">
        <f t="shared" si="1"/>
        <v>189.78</v>
      </c>
      <c r="M10" s="26"/>
      <c r="N10" s="26">
        <f>'Вох.'!N21</f>
        <v>24.6</v>
      </c>
      <c r="O10" s="26">
        <f>'Вох.'!O21</f>
        <v>43.4</v>
      </c>
      <c r="P10" s="26">
        <f>'Вох.'!P21</f>
        <v>83.65</v>
      </c>
      <c r="Q10" s="29">
        <f>'Вох.'!Q21</f>
        <v>38.129999999999995</v>
      </c>
      <c r="R10" s="25">
        <f>'Вох.'!R21</f>
        <v>21</v>
      </c>
      <c r="S10" s="26">
        <f>'Вох.'!S21</f>
        <v>1199.28</v>
      </c>
      <c r="T10" s="26">
        <f>'Вох.'!T21</f>
        <v>10</v>
      </c>
      <c r="U10" s="26">
        <f>'Вох.'!U21</f>
        <v>922.5799999999999</v>
      </c>
      <c r="V10" s="27">
        <f aca="true" t="shared" si="2" ref="V10:V32">SUM(R10-T10)</f>
        <v>11</v>
      </c>
      <c r="W10" s="28">
        <f aca="true" t="shared" si="3" ref="W10:W32">SUM(S10-U10)</f>
        <v>276.70000000000005</v>
      </c>
    </row>
    <row r="11" spans="1:23" ht="15.75">
      <c r="A11" s="41" t="s">
        <v>0</v>
      </c>
      <c r="B11" s="24" t="s">
        <v>1</v>
      </c>
      <c r="C11" s="30">
        <f t="shared" si="0"/>
        <v>276.05</v>
      </c>
      <c r="D11" s="26">
        <f>Галич!D22</f>
        <v>2.9</v>
      </c>
      <c r="E11" s="26">
        <f>Галич!E22</f>
        <v>201.95000000000002</v>
      </c>
      <c r="F11" s="26">
        <f>Галич!F22</f>
        <v>59.3</v>
      </c>
      <c r="G11" s="29">
        <f>Галич!G22</f>
        <v>11.9</v>
      </c>
      <c r="H11" s="25"/>
      <c r="I11" s="26">
        <f>Галич!I22</f>
        <v>134.65</v>
      </c>
      <c r="J11" s="26">
        <f>Галич!J22</f>
        <v>128.7</v>
      </c>
      <c r="K11" s="29">
        <f>Галич!K22</f>
        <v>12.7</v>
      </c>
      <c r="L11" s="30">
        <f t="shared" si="1"/>
        <v>276.05</v>
      </c>
      <c r="M11" s="26"/>
      <c r="N11" s="26">
        <f>Галич!N22</f>
        <v>81.3</v>
      </c>
      <c r="O11" s="26">
        <f>Галич!O22</f>
        <v>123.55000000000001</v>
      </c>
      <c r="P11" s="26">
        <f>Галич!P22</f>
        <v>59.3</v>
      </c>
      <c r="Q11" s="29">
        <f>Галич!Q22</f>
        <v>11.9</v>
      </c>
      <c r="R11" s="25">
        <f>Галич!R22</f>
        <v>18</v>
      </c>
      <c r="S11" s="26">
        <f>Галич!S22</f>
        <v>828.16</v>
      </c>
      <c r="T11" s="26">
        <f>Галич!T22</f>
        <v>15</v>
      </c>
      <c r="U11" s="26">
        <f>Галич!U22</f>
        <v>725.94</v>
      </c>
      <c r="V11" s="27">
        <f t="shared" si="2"/>
        <v>3</v>
      </c>
      <c r="W11" s="28">
        <f t="shared" si="3"/>
        <v>102.21999999999991</v>
      </c>
    </row>
    <row r="12" spans="1:23" ht="15.75">
      <c r="A12" s="41" t="s">
        <v>2</v>
      </c>
      <c r="B12" s="24" t="s">
        <v>3</v>
      </c>
      <c r="C12" s="30">
        <f t="shared" si="0"/>
        <v>133.66000000000003</v>
      </c>
      <c r="D12" s="27"/>
      <c r="E12" s="27">
        <f>Кадый!E15</f>
        <v>74.5</v>
      </c>
      <c r="F12" s="27">
        <f>Кадый!F15</f>
        <v>57.86</v>
      </c>
      <c r="G12" s="28">
        <f>Кадый!G15</f>
        <v>1.3</v>
      </c>
      <c r="H12" s="30"/>
      <c r="I12" s="27"/>
      <c r="J12" s="27">
        <f>Кадый!J15</f>
        <v>130.16</v>
      </c>
      <c r="K12" s="28">
        <f>Кадый!K15</f>
        <v>3.5</v>
      </c>
      <c r="L12" s="30">
        <f t="shared" si="1"/>
        <v>133.66000000000003</v>
      </c>
      <c r="M12" s="27"/>
      <c r="N12" s="27"/>
      <c r="O12" s="27">
        <f>Кадый!O15</f>
        <v>74.5</v>
      </c>
      <c r="P12" s="27">
        <f>Кадый!P15</f>
        <v>57.86</v>
      </c>
      <c r="Q12" s="28">
        <f>Кадый!Q15</f>
        <v>1.3</v>
      </c>
      <c r="R12" s="30">
        <f>Кадый!R15</f>
        <v>10</v>
      </c>
      <c r="S12" s="27">
        <f>Кадый!S15</f>
        <v>273.90000000000003</v>
      </c>
      <c r="T12" s="27">
        <f>Кадый!T15</f>
        <v>7</v>
      </c>
      <c r="U12" s="27">
        <f>Кадый!U15</f>
        <v>232.39999999999998</v>
      </c>
      <c r="V12" s="27">
        <f t="shared" si="2"/>
        <v>3</v>
      </c>
      <c r="W12" s="28">
        <f t="shared" si="3"/>
        <v>41.50000000000006</v>
      </c>
    </row>
    <row r="13" spans="1:23" ht="15.75">
      <c r="A13" s="41" t="s">
        <v>4</v>
      </c>
      <c r="B13" s="24" t="s">
        <v>5</v>
      </c>
      <c r="C13" s="30">
        <f t="shared" si="0"/>
        <v>121.30000000000001</v>
      </c>
      <c r="D13" s="27"/>
      <c r="E13" s="27">
        <f>'Кологр.'!E14</f>
        <v>44.50000000000001</v>
      </c>
      <c r="F13" s="27">
        <f>'Кологр.'!F14</f>
        <v>62.8</v>
      </c>
      <c r="G13" s="31">
        <f>'Кологр.'!G14</f>
        <v>14</v>
      </c>
      <c r="H13" s="37"/>
      <c r="I13" s="27">
        <f>'Кологр.'!I14</f>
        <v>2.52</v>
      </c>
      <c r="J13" s="27">
        <f>'Кологр.'!J14</f>
        <v>94.07999999999998</v>
      </c>
      <c r="K13" s="31">
        <f>'Кологр.'!K14</f>
        <v>24.7</v>
      </c>
      <c r="L13" s="30">
        <f t="shared" si="1"/>
        <v>121.30000000000001</v>
      </c>
      <c r="M13" s="27"/>
      <c r="N13" s="27"/>
      <c r="O13" s="27">
        <f>'Кологр.'!O14</f>
        <v>44.50000000000001</v>
      </c>
      <c r="P13" s="27">
        <f>'Кологр.'!P14</f>
        <v>62.8</v>
      </c>
      <c r="Q13" s="31">
        <f>'Кологр.'!Q14</f>
        <v>14</v>
      </c>
      <c r="R13" s="37">
        <f>'Кологр.'!R14</f>
        <v>10</v>
      </c>
      <c r="S13" s="27">
        <f>'Кологр.'!S14</f>
        <v>584.5</v>
      </c>
      <c r="T13" s="27">
        <f>'Кологр.'!T14</f>
        <v>5</v>
      </c>
      <c r="U13" s="31">
        <f>'Кологр.'!U14</f>
        <v>470.1</v>
      </c>
      <c r="V13" s="27">
        <f t="shared" si="2"/>
        <v>5</v>
      </c>
      <c r="W13" s="28">
        <f t="shared" si="3"/>
        <v>114.39999999999998</v>
      </c>
    </row>
    <row r="14" spans="1:23" ht="15.75">
      <c r="A14" s="41" t="s">
        <v>6</v>
      </c>
      <c r="B14" s="24" t="s">
        <v>7</v>
      </c>
      <c r="C14" s="30">
        <f t="shared" si="0"/>
        <v>184.89000000000001</v>
      </c>
      <c r="D14" s="26">
        <f>'Костр.'!D32</f>
        <v>2.8</v>
      </c>
      <c r="E14" s="26">
        <f>'Костр.'!E32</f>
        <v>181.57</v>
      </c>
      <c r="F14" s="26">
        <f>'Костр.'!F32</f>
        <v>0.52</v>
      </c>
      <c r="G14" s="29"/>
      <c r="H14" s="26">
        <f>'Костр.'!H32</f>
        <v>0.69</v>
      </c>
      <c r="I14" s="26">
        <f>'Костр.'!I32</f>
        <v>38.8</v>
      </c>
      <c r="J14" s="26">
        <f>'Костр.'!J32</f>
        <v>142.67</v>
      </c>
      <c r="K14" s="29">
        <f>'Костр.'!K32</f>
        <v>2.7300000000000004</v>
      </c>
      <c r="L14" s="30">
        <f t="shared" si="1"/>
        <v>184.89000000000001</v>
      </c>
      <c r="M14" s="26">
        <f>'Костр.'!M32</f>
        <v>49.489999999999995</v>
      </c>
      <c r="N14" s="26">
        <f>'Костр.'!N32</f>
        <v>18.85</v>
      </c>
      <c r="O14" s="26">
        <f>'Костр.'!O32</f>
        <v>116.02999999999999</v>
      </c>
      <c r="P14" s="26">
        <f>'Костр.'!P32</f>
        <v>0.52</v>
      </c>
      <c r="Q14" s="29"/>
      <c r="R14" s="25">
        <f>'Костр.'!R32</f>
        <v>11</v>
      </c>
      <c r="S14" s="26">
        <f>'Костр.'!S32</f>
        <v>381.15</v>
      </c>
      <c r="T14" s="26">
        <f>'Костр.'!T32</f>
        <v>11</v>
      </c>
      <c r="U14" s="26">
        <f>'Костр.'!U32</f>
        <v>381.15</v>
      </c>
      <c r="V14" s="27"/>
      <c r="W14" s="28"/>
    </row>
    <row r="15" spans="1:23" ht="15.75">
      <c r="A15" s="41" t="s">
        <v>8</v>
      </c>
      <c r="B15" s="24" t="s">
        <v>9</v>
      </c>
      <c r="C15" s="30">
        <f t="shared" si="0"/>
        <v>120.52</v>
      </c>
      <c r="D15" s="26">
        <f>'Красн.'!D22</f>
        <v>14.71</v>
      </c>
      <c r="E15" s="26">
        <f>'Красн.'!E22</f>
        <v>77.11</v>
      </c>
      <c r="F15" s="26">
        <f>'Красн.'!F22</f>
        <v>26.000000000000004</v>
      </c>
      <c r="G15" s="29">
        <f>'Красн.'!G22</f>
        <v>2.7</v>
      </c>
      <c r="H15" s="25"/>
      <c r="I15" s="26">
        <f>'Красн.'!I22</f>
        <v>20.2</v>
      </c>
      <c r="J15" s="26">
        <f>'Красн.'!J22</f>
        <v>91</v>
      </c>
      <c r="K15" s="29">
        <f>'Красн.'!K22</f>
        <v>9.32</v>
      </c>
      <c r="L15" s="30">
        <f t="shared" si="1"/>
        <v>120.52000000000001</v>
      </c>
      <c r="M15" s="26">
        <f>'Красн.'!M22</f>
        <v>18.8</v>
      </c>
      <c r="N15" s="26"/>
      <c r="O15" s="26">
        <f>'Красн.'!O22</f>
        <v>73.02000000000001</v>
      </c>
      <c r="P15" s="26">
        <f>'Красн.'!P22</f>
        <v>26.000000000000004</v>
      </c>
      <c r="Q15" s="29">
        <f>'Красн.'!Q22</f>
        <v>2.7</v>
      </c>
      <c r="R15" s="25">
        <f>'Красн.'!R22</f>
        <v>10</v>
      </c>
      <c r="S15" s="26">
        <f>'Красн.'!S22</f>
        <v>529.61</v>
      </c>
      <c r="T15" s="26">
        <f>'Красн.'!T22</f>
        <v>10</v>
      </c>
      <c r="U15" s="26">
        <f>'Красн.'!U22</f>
        <v>529.61</v>
      </c>
      <c r="V15" s="27"/>
      <c r="W15" s="28"/>
    </row>
    <row r="16" spans="1:23" ht="15.75">
      <c r="A16" s="41" t="s">
        <v>10</v>
      </c>
      <c r="B16" s="24" t="s">
        <v>11</v>
      </c>
      <c r="C16" s="30">
        <f t="shared" si="0"/>
        <v>152.89</v>
      </c>
      <c r="D16" s="26"/>
      <c r="E16" s="26">
        <f>'Макар.'!E21</f>
        <v>51.29</v>
      </c>
      <c r="F16" s="26">
        <f>'Макар.'!F21</f>
        <v>101.59999999999998</v>
      </c>
      <c r="G16" s="29">
        <f>'Макар.'!G21</f>
        <v>0</v>
      </c>
      <c r="H16" s="25"/>
      <c r="I16" s="26">
        <f>'Макар.'!I21</f>
        <v>4.2</v>
      </c>
      <c r="J16" s="26">
        <f>'Макар.'!J21</f>
        <v>148.69</v>
      </c>
      <c r="K16" s="29"/>
      <c r="L16" s="30">
        <f t="shared" si="1"/>
        <v>152.89</v>
      </c>
      <c r="M16" s="26"/>
      <c r="N16" s="26"/>
      <c r="O16" s="26">
        <f>'Макар.'!O21</f>
        <v>51.29</v>
      </c>
      <c r="P16" s="26">
        <f>'Макар.'!P21</f>
        <v>101.59999999999998</v>
      </c>
      <c r="Q16" s="29">
        <f>'Макар.'!Q21</f>
        <v>0</v>
      </c>
      <c r="R16" s="25">
        <f>'Макар.'!R21</f>
        <v>6</v>
      </c>
      <c r="S16" s="26">
        <f>'Макар.'!S21</f>
        <v>212.85</v>
      </c>
      <c r="T16" s="26">
        <f>'Макар.'!T21</f>
        <v>3</v>
      </c>
      <c r="U16" s="26">
        <f>'Макар.'!U21</f>
        <v>158.05</v>
      </c>
      <c r="V16" s="27">
        <f t="shared" si="2"/>
        <v>3</v>
      </c>
      <c r="W16" s="28">
        <f t="shared" si="3"/>
        <v>54.79999999999998</v>
      </c>
    </row>
    <row r="17" spans="1:23" ht="15.75">
      <c r="A17" s="41" t="s">
        <v>12</v>
      </c>
      <c r="B17" s="24" t="s">
        <v>13</v>
      </c>
      <c r="C17" s="30">
        <f t="shared" si="0"/>
        <v>125.56</v>
      </c>
      <c r="D17" s="26"/>
      <c r="E17" s="26">
        <f>'Мант.'!E21</f>
        <v>67.56</v>
      </c>
      <c r="F17" s="26">
        <f>'Мант.'!F21</f>
        <v>42.099999999999994</v>
      </c>
      <c r="G17" s="29">
        <f>'Мант.'!G21</f>
        <v>15.9</v>
      </c>
      <c r="H17" s="25"/>
      <c r="I17" s="26">
        <f>'Мант.'!I21</f>
        <v>48.26</v>
      </c>
      <c r="J17" s="26">
        <f>'Мант.'!J21</f>
        <v>60.3</v>
      </c>
      <c r="K17" s="29">
        <f>'Мант.'!K21</f>
        <v>17</v>
      </c>
      <c r="L17" s="30">
        <f t="shared" si="1"/>
        <v>125.56</v>
      </c>
      <c r="M17" s="26"/>
      <c r="N17" s="26">
        <f>'Мант.'!N21</f>
        <v>31.5</v>
      </c>
      <c r="O17" s="26">
        <f>'Мант.'!O21</f>
        <v>36.06</v>
      </c>
      <c r="P17" s="26">
        <f>'Мант.'!P21</f>
        <v>42.099999999999994</v>
      </c>
      <c r="Q17" s="29">
        <f>'Мант.'!Q21</f>
        <v>15.9</v>
      </c>
      <c r="R17" s="25">
        <f>'Мант.'!R21</f>
        <v>6</v>
      </c>
      <c r="S17" s="66">
        <f>'Мант.'!S21</f>
        <v>403.57000000000005</v>
      </c>
      <c r="T17" s="26">
        <f>'Мант.'!T21</f>
        <v>5</v>
      </c>
      <c r="U17" s="26">
        <f>'Мант.'!U21</f>
        <v>380.97</v>
      </c>
      <c r="V17" s="27">
        <f t="shared" si="2"/>
        <v>1</v>
      </c>
      <c r="W17" s="28">
        <f t="shared" si="3"/>
        <v>22.600000000000023</v>
      </c>
    </row>
    <row r="18" spans="1:23" ht="15.75">
      <c r="A18" s="41" t="s">
        <v>14</v>
      </c>
      <c r="B18" s="24" t="s">
        <v>15</v>
      </c>
      <c r="C18" s="30">
        <f t="shared" si="0"/>
        <v>113.03</v>
      </c>
      <c r="D18" s="26"/>
      <c r="E18" s="26">
        <f>Межа!E14</f>
        <v>56.7</v>
      </c>
      <c r="F18" s="26">
        <f>Межа!F14</f>
        <v>39.129999999999995</v>
      </c>
      <c r="G18" s="29">
        <f>Межа!G14</f>
        <v>17.2</v>
      </c>
      <c r="H18" s="25"/>
      <c r="I18" s="26">
        <f>Межа!I14</f>
        <v>16</v>
      </c>
      <c r="J18" s="26">
        <f>Межа!J14</f>
        <v>81.33</v>
      </c>
      <c r="K18" s="29">
        <f>Межа!K14</f>
        <v>15.7</v>
      </c>
      <c r="L18" s="30">
        <f t="shared" si="1"/>
        <v>113.03</v>
      </c>
      <c r="M18" s="26"/>
      <c r="N18" s="26">
        <f>Межа!N14</f>
        <v>32.1</v>
      </c>
      <c r="O18" s="26">
        <f>Межа!O14</f>
        <v>24.599999999999998</v>
      </c>
      <c r="P18" s="26">
        <f>Межа!P14</f>
        <v>39.129999999999995</v>
      </c>
      <c r="Q18" s="29">
        <f>Межа!Q14</f>
        <v>17.2</v>
      </c>
      <c r="R18" s="25">
        <f>Межа!R14</f>
        <v>7</v>
      </c>
      <c r="S18" s="26">
        <f>Межа!S14</f>
        <v>343.98</v>
      </c>
      <c r="T18" s="26">
        <f>Межа!T14</f>
        <v>7</v>
      </c>
      <c r="U18" s="26">
        <f>Межа!U14</f>
        <v>343.98</v>
      </c>
      <c r="V18" s="27"/>
      <c r="W18" s="28"/>
    </row>
    <row r="19" spans="1:23" ht="15.75">
      <c r="A19" s="41" t="s">
        <v>16</v>
      </c>
      <c r="B19" s="24" t="s">
        <v>17</v>
      </c>
      <c r="C19" s="30">
        <f t="shared" si="0"/>
        <v>171.48</v>
      </c>
      <c r="D19" s="26"/>
      <c r="E19" s="26">
        <f>Нея!E20</f>
        <v>91.97999999999999</v>
      </c>
      <c r="F19" s="26">
        <f>Нея!F20</f>
        <v>38.5</v>
      </c>
      <c r="G19" s="29">
        <f>Нея!G20</f>
        <v>41</v>
      </c>
      <c r="H19" s="25"/>
      <c r="I19" s="26">
        <f>Нея!I20</f>
        <v>81.78</v>
      </c>
      <c r="J19" s="26">
        <f>Нея!J20</f>
        <v>89</v>
      </c>
      <c r="K19" s="29">
        <f>Нея!K20</f>
        <v>0.7</v>
      </c>
      <c r="L19" s="30">
        <f t="shared" si="1"/>
        <v>171.48</v>
      </c>
      <c r="M19" s="26"/>
      <c r="N19" s="26"/>
      <c r="O19" s="26">
        <f>Нея!O20</f>
        <v>91.97999999999999</v>
      </c>
      <c r="P19" s="26">
        <f>Нея!P20</f>
        <v>38.5</v>
      </c>
      <c r="Q19" s="29">
        <f>Нея!Q20</f>
        <v>41</v>
      </c>
      <c r="R19" s="25">
        <f>Нея!R20</f>
        <v>13</v>
      </c>
      <c r="S19" s="26">
        <f>Нея!S20</f>
        <v>631.55</v>
      </c>
      <c r="T19" s="26">
        <f>Нея!T20</f>
        <v>8</v>
      </c>
      <c r="U19" s="26">
        <f>Нея!U20</f>
        <v>503.85</v>
      </c>
      <c r="V19" s="27">
        <f t="shared" si="2"/>
        <v>5</v>
      </c>
      <c r="W19" s="28">
        <f t="shared" si="3"/>
        <v>127.69999999999993</v>
      </c>
    </row>
    <row r="20" spans="1:23" ht="15.75">
      <c r="A20" s="41" t="s">
        <v>18</v>
      </c>
      <c r="B20" s="24" t="s">
        <v>19</v>
      </c>
      <c r="C20" s="30">
        <f t="shared" si="0"/>
        <v>112.77000000000001</v>
      </c>
      <c r="D20" s="26">
        <f>'Нерех.'!D19</f>
        <v>0.3</v>
      </c>
      <c r="E20" s="26">
        <f>'Нерех.'!E19</f>
        <v>82.82000000000001</v>
      </c>
      <c r="F20" s="26">
        <f>'Нерех.'!F19</f>
        <v>29.65</v>
      </c>
      <c r="G20" s="26"/>
      <c r="H20" s="25"/>
      <c r="I20" s="26">
        <f>'Нерех.'!I19</f>
        <v>13</v>
      </c>
      <c r="J20" s="26">
        <f>'Нерех.'!J19</f>
        <v>99.27000000000002</v>
      </c>
      <c r="K20" s="29">
        <f>'Нерех.'!K19</f>
        <v>0.5</v>
      </c>
      <c r="L20" s="30">
        <f t="shared" si="1"/>
        <v>112.77000000000001</v>
      </c>
      <c r="M20" s="26"/>
      <c r="N20" s="26">
        <f>'Нерех.'!N19</f>
        <v>18.8</v>
      </c>
      <c r="O20" s="26">
        <f>'Нерех.'!O19</f>
        <v>64.38000000000001</v>
      </c>
      <c r="P20" s="26">
        <f>'Нерех.'!P19</f>
        <v>29.589999999999996</v>
      </c>
      <c r="Q20" s="26"/>
      <c r="R20" s="25">
        <f>'Нерех.'!R19</f>
        <v>5</v>
      </c>
      <c r="S20" s="26">
        <f>'Нерех.'!S19</f>
        <v>243.6</v>
      </c>
      <c r="T20" s="26">
        <f>'Нерех.'!T19</f>
        <v>5</v>
      </c>
      <c r="U20" s="26">
        <f>'Нерех.'!U19</f>
        <v>243.6</v>
      </c>
      <c r="V20" s="27"/>
      <c r="W20" s="28"/>
    </row>
    <row r="21" spans="1:23" ht="15.75">
      <c r="A21" s="41" t="s">
        <v>20</v>
      </c>
      <c r="B21" s="24" t="s">
        <v>21</v>
      </c>
      <c r="C21" s="30">
        <f t="shared" si="0"/>
        <v>105.2</v>
      </c>
      <c r="D21" s="26"/>
      <c r="E21" s="26">
        <f>Октяб!E15</f>
        <v>31.2</v>
      </c>
      <c r="F21" s="26">
        <f>Октяб!F15</f>
        <v>74</v>
      </c>
      <c r="G21" s="29"/>
      <c r="H21" s="25"/>
      <c r="I21" s="26"/>
      <c r="J21" s="26">
        <f>Октяб!J15</f>
        <v>105.2</v>
      </c>
      <c r="K21" s="29"/>
      <c r="L21" s="30">
        <f t="shared" si="1"/>
        <v>105.2</v>
      </c>
      <c r="M21" s="26"/>
      <c r="N21" s="26"/>
      <c r="O21" s="26">
        <f>Октяб!O15</f>
        <v>31.2</v>
      </c>
      <c r="P21" s="26">
        <f>Октяб!P15</f>
        <v>74</v>
      </c>
      <c r="Q21" s="29"/>
      <c r="R21" s="25">
        <f>Октяб!R15</f>
        <v>5</v>
      </c>
      <c r="S21" s="26">
        <f>Октяб!S15</f>
        <v>281.55</v>
      </c>
      <c r="T21" s="26">
        <f>Октяб!T15</f>
        <v>1</v>
      </c>
      <c r="U21" s="26">
        <f>Октяб!U15</f>
        <v>36</v>
      </c>
      <c r="V21" s="27">
        <f t="shared" si="2"/>
        <v>4</v>
      </c>
      <c r="W21" s="28">
        <f t="shared" si="3"/>
        <v>245.55</v>
      </c>
    </row>
    <row r="22" spans="1:23" ht="15.75">
      <c r="A22" s="41" t="s">
        <v>22</v>
      </c>
      <c r="B22" s="24" t="s">
        <v>23</v>
      </c>
      <c r="C22" s="30">
        <f t="shared" si="0"/>
        <v>119.63</v>
      </c>
      <c r="D22" s="27">
        <f>'Остр.'!D16</f>
        <v>20.9</v>
      </c>
      <c r="E22" s="27">
        <f>'Остр.'!E16</f>
        <v>79.83</v>
      </c>
      <c r="F22" s="27">
        <f>'Остр.'!F16</f>
        <v>18.9</v>
      </c>
      <c r="G22" s="31"/>
      <c r="H22" s="37"/>
      <c r="I22" s="27"/>
      <c r="J22" s="27">
        <f>'Остр.'!J16</f>
        <v>119.63</v>
      </c>
      <c r="K22" s="31"/>
      <c r="L22" s="30">
        <f t="shared" si="1"/>
        <v>119.63</v>
      </c>
      <c r="M22" s="27"/>
      <c r="N22" s="27"/>
      <c r="O22" s="27">
        <f>'Остр.'!O16</f>
        <v>100.72999999999999</v>
      </c>
      <c r="P22" s="27">
        <f>'Остр.'!P16</f>
        <v>18.9</v>
      </c>
      <c r="Q22" s="31"/>
      <c r="R22" s="37">
        <f>'Остр.'!R16</f>
        <v>7</v>
      </c>
      <c r="S22" s="27">
        <f>'Остр.'!S16</f>
        <v>359.15</v>
      </c>
      <c r="T22" s="27">
        <f>'Остр.'!T16</f>
        <v>7</v>
      </c>
      <c r="U22" s="31">
        <f>'Остр.'!U16</f>
        <v>359.15</v>
      </c>
      <c r="V22" s="27"/>
      <c r="W22" s="28"/>
    </row>
    <row r="23" spans="1:23" ht="15.75">
      <c r="A23" s="41" t="s">
        <v>24</v>
      </c>
      <c r="B23" s="24" t="s">
        <v>25</v>
      </c>
      <c r="C23" s="30">
        <f t="shared" si="0"/>
        <v>104.5</v>
      </c>
      <c r="D23" s="26">
        <f>Павино!D13</f>
        <v>1.5</v>
      </c>
      <c r="E23" s="26">
        <f>Павино!E13</f>
        <v>59.4</v>
      </c>
      <c r="F23" s="26">
        <f>Павино!F13</f>
        <v>43.6</v>
      </c>
      <c r="G23" s="29"/>
      <c r="H23" s="25"/>
      <c r="I23" s="26">
        <f>Павино!I13</f>
        <v>1.6</v>
      </c>
      <c r="J23" s="26">
        <f>Павино!J13</f>
        <v>79.89999999999999</v>
      </c>
      <c r="K23" s="29">
        <f>Павино!K13</f>
        <v>23</v>
      </c>
      <c r="L23" s="30">
        <f t="shared" si="1"/>
        <v>104.5</v>
      </c>
      <c r="M23" s="26"/>
      <c r="N23" s="26">
        <f>Павино!N13</f>
        <v>50</v>
      </c>
      <c r="O23" s="26">
        <f>Павино!O13</f>
        <v>10.9</v>
      </c>
      <c r="P23" s="26">
        <f>Павино!P13</f>
        <v>43.6</v>
      </c>
      <c r="Q23" s="29"/>
      <c r="R23" s="25">
        <f>Павино!R13</f>
        <v>10</v>
      </c>
      <c r="S23" s="26">
        <f>Павино!S13</f>
        <v>352.21</v>
      </c>
      <c r="T23" s="26">
        <f>Павино!T13</f>
        <v>5</v>
      </c>
      <c r="U23" s="26">
        <f>Павино!U13</f>
        <v>250.21</v>
      </c>
      <c r="V23" s="27">
        <f t="shared" si="2"/>
        <v>5</v>
      </c>
      <c r="W23" s="28">
        <f t="shared" si="3"/>
        <v>101.99999999999997</v>
      </c>
    </row>
    <row r="24" spans="1:23" ht="15.75">
      <c r="A24" s="41" t="s">
        <v>26</v>
      </c>
      <c r="B24" s="24" t="s">
        <v>27</v>
      </c>
      <c r="C24" s="30">
        <f t="shared" si="0"/>
        <v>120.19999999999999</v>
      </c>
      <c r="D24" s="26"/>
      <c r="E24" s="26">
        <f>'Парф.'!E17</f>
        <v>69.6</v>
      </c>
      <c r="F24" s="26">
        <f>'Парф.'!F17</f>
        <v>37.6</v>
      </c>
      <c r="G24" s="29">
        <f>'Парф.'!G17</f>
        <v>13</v>
      </c>
      <c r="H24" s="25"/>
      <c r="I24" s="26">
        <f>'Парф.'!I17</f>
        <v>47.6</v>
      </c>
      <c r="J24" s="26">
        <f>'Парф.'!J17</f>
        <v>72.6</v>
      </c>
      <c r="K24" s="29"/>
      <c r="L24" s="30">
        <f t="shared" si="1"/>
        <v>120.19999999999999</v>
      </c>
      <c r="M24" s="26"/>
      <c r="N24" s="26"/>
      <c r="O24" s="26">
        <f>'Парф.'!O17</f>
        <v>69.6</v>
      </c>
      <c r="P24" s="26">
        <f>'Парф.'!P17</f>
        <v>37.6</v>
      </c>
      <c r="Q24" s="29">
        <f>'Парф.'!Q17</f>
        <v>13</v>
      </c>
      <c r="R24" s="25">
        <f>'Парф.'!R17</f>
        <v>6</v>
      </c>
      <c r="S24" s="26">
        <f>'Парф.'!S17</f>
        <v>331.6</v>
      </c>
      <c r="T24" s="26">
        <f>'Парф.'!T17</f>
        <v>5</v>
      </c>
      <c r="U24" s="26">
        <f>'Парф.'!U17</f>
        <v>310.5</v>
      </c>
      <c r="V24" s="27">
        <f t="shared" si="2"/>
        <v>1</v>
      </c>
      <c r="W24" s="28">
        <f t="shared" si="3"/>
        <v>21.100000000000023</v>
      </c>
    </row>
    <row r="25" spans="1:23" ht="15.75">
      <c r="A25" s="41" t="s">
        <v>28</v>
      </c>
      <c r="B25" s="24" t="s">
        <v>29</v>
      </c>
      <c r="C25" s="30">
        <f t="shared" si="0"/>
        <v>54.629999999999995</v>
      </c>
      <c r="D25" s="26"/>
      <c r="E25" s="26">
        <f>'Поназ.'!E14</f>
        <v>12.7</v>
      </c>
      <c r="F25" s="26">
        <f>'Поназ.'!F14</f>
        <v>41.93</v>
      </c>
      <c r="G25" s="29"/>
      <c r="H25" s="25"/>
      <c r="I25" s="26">
        <f>'Поназ.'!I14</f>
        <v>5.9</v>
      </c>
      <c r="J25" s="26">
        <f>'Поназ.'!J14</f>
        <v>47.33</v>
      </c>
      <c r="K25" s="29">
        <f>'Поназ.'!K14</f>
        <v>1.4</v>
      </c>
      <c r="L25" s="30">
        <f t="shared" si="1"/>
        <v>54.629999999999995</v>
      </c>
      <c r="M25" s="26"/>
      <c r="N25" s="26"/>
      <c r="O25" s="26">
        <f>'Поназ.'!O14</f>
        <v>12.7</v>
      </c>
      <c r="P25" s="26">
        <f>'Поназ.'!P14</f>
        <v>41.93</v>
      </c>
      <c r="Q25" s="29"/>
      <c r="R25" s="25">
        <f>'Поназ.'!R14</f>
        <v>5</v>
      </c>
      <c r="S25" s="26">
        <f>'Поназ.'!S14</f>
        <v>210.85000000000002</v>
      </c>
      <c r="T25" s="26">
        <f>'Поназ.'!T14</f>
        <v>5</v>
      </c>
      <c r="U25" s="26">
        <f>'Поназ.'!U14</f>
        <v>210.85000000000002</v>
      </c>
      <c r="V25" s="27"/>
      <c r="W25" s="28"/>
    </row>
    <row r="26" spans="1:23" ht="15.75">
      <c r="A26" s="41" t="s">
        <v>30</v>
      </c>
      <c r="B26" s="24" t="s">
        <v>31</v>
      </c>
      <c r="C26" s="30">
        <f t="shared" si="0"/>
        <v>115</v>
      </c>
      <c r="D26" s="26">
        <f>Пыщуг!D15</f>
        <v>0.2</v>
      </c>
      <c r="E26" s="26">
        <f>Пыщуг!E15</f>
        <v>110.2</v>
      </c>
      <c r="F26" s="26">
        <f>Пыщуг!F15</f>
        <v>4.6</v>
      </c>
      <c r="G26" s="29"/>
      <c r="H26" s="25"/>
      <c r="I26" s="26">
        <f>Пыщуг!I15</f>
        <v>67.6</v>
      </c>
      <c r="J26" s="26">
        <f>Пыщуг!J15</f>
        <v>44.1</v>
      </c>
      <c r="K26" s="29">
        <f>Пыщуг!K15</f>
        <v>3.3</v>
      </c>
      <c r="L26" s="30">
        <f t="shared" si="1"/>
        <v>114.99999999999999</v>
      </c>
      <c r="M26" s="26"/>
      <c r="N26" s="26">
        <f>Пыщуг!N15</f>
        <v>49.8</v>
      </c>
      <c r="O26" s="26">
        <f>Пыщуг!O15</f>
        <v>60.599999999999994</v>
      </c>
      <c r="P26" s="26">
        <f>Пыщуг!P15</f>
        <v>4.6</v>
      </c>
      <c r="Q26" s="29"/>
      <c r="R26" s="25">
        <f>Пыщуг!R15</f>
        <v>11</v>
      </c>
      <c r="S26" s="26">
        <f>Пыщуг!S15</f>
        <v>518.62</v>
      </c>
      <c r="T26" s="26">
        <f>Пыщуг!T15</f>
        <v>10</v>
      </c>
      <c r="U26" s="26">
        <f>Пыщуг!U15</f>
        <v>433.62</v>
      </c>
      <c r="V26" s="27">
        <f t="shared" si="2"/>
        <v>1</v>
      </c>
      <c r="W26" s="28">
        <f t="shared" si="3"/>
        <v>85</v>
      </c>
    </row>
    <row r="27" spans="1:23" ht="15.75">
      <c r="A27" s="41" t="s">
        <v>32</v>
      </c>
      <c r="B27" s="24" t="s">
        <v>33</v>
      </c>
      <c r="C27" s="30">
        <f t="shared" si="0"/>
        <v>175.2</v>
      </c>
      <c r="D27" s="26"/>
      <c r="E27" s="26">
        <f>'Солиг.'!E15</f>
        <v>79.28999999999999</v>
      </c>
      <c r="F27" s="26">
        <f>'Солиг.'!F15</f>
        <v>53.91</v>
      </c>
      <c r="G27" s="29">
        <f>'Солиг.'!G15</f>
        <v>42</v>
      </c>
      <c r="H27" s="25"/>
      <c r="I27" s="26">
        <f>'Солиг.'!I15</f>
        <v>21.2</v>
      </c>
      <c r="J27" s="26">
        <f>'Солиг.'!J15</f>
        <v>154</v>
      </c>
      <c r="K27" s="29"/>
      <c r="L27" s="30">
        <f t="shared" si="1"/>
        <v>175.2</v>
      </c>
      <c r="M27" s="26"/>
      <c r="N27" s="26">
        <f>'Солиг.'!N15</f>
        <v>21.2</v>
      </c>
      <c r="O27" s="26">
        <f>'Солиг.'!O15</f>
        <v>58.09</v>
      </c>
      <c r="P27" s="26">
        <f>'Солиг.'!P15</f>
        <v>53.91</v>
      </c>
      <c r="Q27" s="29">
        <f>'Солиг.'!Q15</f>
        <v>42</v>
      </c>
      <c r="R27" s="25">
        <f>'Солиг.'!R15</f>
        <v>15</v>
      </c>
      <c r="S27" s="26">
        <f>'Солиг.'!S15</f>
        <v>578.38</v>
      </c>
      <c r="T27" s="26">
        <f>'Солиг.'!T15</f>
        <v>11</v>
      </c>
      <c r="U27" s="26">
        <f>'Солиг.'!U15</f>
        <v>526.88</v>
      </c>
      <c r="V27" s="27">
        <f t="shared" si="2"/>
        <v>4</v>
      </c>
      <c r="W27" s="28">
        <f t="shared" si="3"/>
        <v>51.5</v>
      </c>
    </row>
    <row r="28" spans="1:23" ht="15.75">
      <c r="A28" s="41" t="s">
        <v>34</v>
      </c>
      <c r="B28" s="24" t="s">
        <v>35</v>
      </c>
      <c r="C28" s="30">
        <f t="shared" si="0"/>
        <v>126.27000000000001</v>
      </c>
      <c r="D28" s="26">
        <f>'Судис.'!D22</f>
        <v>1</v>
      </c>
      <c r="E28" s="26">
        <f>'Судис.'!E22</f>
        <v>87.57000000000001</v>
      </c>
      <c r="F28" s="26">
        <f>'Судис.'!F22</f>
        <v>37.699999999999996</v>
      </c>
      <c r="G28" s="29"/>
      <c r="H28" s="25"/>
      <c r="I28" s="26">
        <f>'Судис.'!I22</f>
        <v>40.97</v>
      </c>
      <c r="J28" s="26">
        <f>'Судис.'!J22</f>
        <v>78.6</v>
      </c>
      <c r="K28" s="29">
        <f>'Судис.'!K22</f>
        <v>6.7</v>
      </c>
      <c r="L28" s="30">
        <f t="shared" si="1"/>
        <v>126.27000000000001</v>
      </c>
      <c r="M28" s="26"/>
      <c r="N28" s="26">
        <f>'Судис.'!N22</f>
        <v>32</v>
      </c>
      <c r="O28" s="26">
        <f>'Судис.'!O22</f>
        <v>56.57000000000001</v>
      </c>
      <c r="P28" s="26">
        <f>'Судис.'!P22</f>
        <v>37.699999999999996</v>
      </c>
      <c r="Q28" s="29"/>
      <c r="R28" s="25">
        <f>'Судис.'!R22</f>
        <v>6</v>
      </c>
      <c r="S28" s="26">
        <f>'Судис.'!S22</f>
        <v>206.64</v>
      </c>
      <c r="T28" s="26">
        <f>'Судис.'!T22</f>
        <v>5</v>
      </c>
      <c r="U28" s="26">
        <f>'Судис.'!U22</f>
        <v>189.23999999999998</v>
      </c>
      <c r="V28" s="27">
        <f t="shared" si="2"/>
        <v>1</v>
      </c>
      <c r="W28" s="28">
        <f t="shared" si="3"/>
        <v>17.400000000000006</v>
      </c>
    </row>
    <row r="29" spans="1:23" ht="15.75">
      <c r="A29" s="41" t="s">
        <v>36</v>
      </c>
      <c r="B29" s="24" t="s">
        <v>37</v>
      </c>
      <c r="C29" s="30">
        <f t="shared" si="0"/>
        <v>139.70000000000002</v>
      </c>
      <c r="D29" s="26">
        <f>'Сусан.'!D23</f>
        <v>25.7</v>
      </c>
      <c r="E29" s="26">
        <f>'Сусан.'!E23</f>
        <v>90.30000000000001</v>
      </c>
      <c r="F29" s="26">
        <f>'Сусан.'!F23</f>
        <v>23.700000000000003</v>
      </c>
      <c r="G29" s="29"/>
      <c r="H29" s="25"/>
      <c r="I29" s="26">
        <f>'Сусан.'!I23</f>
        <v>1.7</v>
      </c>
      <c r="J29" s="26">
        <f>'Сусан.'!J23</f>
        <v>130.6</v>
      </c>
      <c r="K29" s="29">
        <f>'Сусан.'!K23</f>
        <v>7.4</v>
      </c>
      <c r="L29" s="30">
        <f t="shared" si="1"/>
        <v>139.7</v>
      </c>
      <c r="M29" s="26">
        <f>'Сусан.'!M23</f>
        <v>26.4</v>
      </c>
      <c r="N29" s="26">
        <f>'Сусан.'!N23</f>
        <v>14.6</v>
      </c>
      <c r="O29" s="26">
        <f>'Сусан.'!O23</f>
        <v>75</v>
      </c>
      <c r="P29" s="26">
        <f>'Сусан.'!P23</f>
        <v>23.700000000000003</v>
      </c>
      <c r="Q29" s="29"/>
      <c r="R29" s="25">
        <f>'Сусан.'!R23</f>
        <v>10</v>
      </c>
      <c r="S29" s="26">
        <f>'Сусан.'!S23</f>
        <v>470.87000000000006</v>
      </c>
      <c r="T29" s="26">
        <f>'Сусан.'!T23</f>
        <v>10</v>
      </c>
      <c r="U29" s="26">
        <f>'Сусан.'!U23</f>
        <v>470.87000000000006</v>
      </c>
      <c r="V29" s="27"/>
      <c r="W29" s="28"/>
    </row>
    <row r="30" spans="1:23" ht="15.75">
      <c r="A30" s="41" t="s">
        <v>38</v>
      </c>
      <c r="B30" s="24" t="s">
        <v>165</v>
      </c>
      <c r="C30" s="30">
        <f t="shared" si="0"/>
        <v>205.62</v>
      </c>
      <c r="D30" s="26"/>
      <c r="E30" s="26">
        <f>'Чухл.'!E20</f>
        <v>108.7</v>
      </c>
      <c r="F30" s="26">
        <f>'Чухл.'!F20</f>
        <v>54.82</v>
      </c>
      <c r="G30" s="29">
        <f>'Чухл.'!G20</f>
        <v>42.1</v>
      </c>
      <c r="H30" s="25"/>
      <c r="I30" s="26">
        <f>'Чухл.'!I20</f>
        <v>45.5</v>
      </c>
      <c r="J30" s="26">
        <f>'Чухл.'!J20</f>
        <v>149.12</v>
      </c>
      <c r="K30" s="29">
        <f>'Чухл.'!K20</f>
        <v>11</v>
      </c>
      <c r="L30" s="30">
        <f t="shared" si="1"/>
        <v>205.62</v>
      </c>
      <c r="M30" s="26"/>
      <c r="N30" s="26">
        <f>'Чухл.'!N20</f>
        <v>45.5</v>
      </c>
      <c r="O30" s="26">
        <f>'Чухл.'!O20</f>
        <v>63.2</v>
      </c>
      <c r="P30" s="26">
        <f>'Чухл.'!P20</f>
        <v>54.82</v>
      </c>
      <c r="Q30" s="29">
        <f>'Чухл.'!Q20</f>
        <v>42.1</v>
      </c>
      <c r="R30" s="25">
        <f>'Чухл.'!R20</f>
        <v>12</v>
      </c>
      <c r="S30" s="26">
        <f>'Чухл.'!S20</f>
        <v>440.76</v>
      </c>
      <c r="T30" s="26">
        <f>'Чухл.'!T20</f>
        <v>7</v>
      </c>
      <c r="U30" s="26">
        <f>'Чухл.'!U20</f>
        <v>311.53000000000003</v>
      </c>
      <c r="V30" s="27">
        <f t="shared" si="2"/>
        <v>5</v>
      </c>
      <c r="W30" s="28">
        <f t="shared" si="3"/>
        <v>129.22999999999996</v>
      </c>
    </row>
    <row r="31" spans="1:23" ht="16.5" thickBot="1">
      <c r="A31" s="42" t="s">
        <v>39</v>
      </c>
      <c r="B31" s="32" t="s">
        <v>40</v>
      </c>
      <c r="C31" s="39">
        <f t="shared" si="0"/>
        <v>236.5</v>
      </c>
      <c r="D31" s="34"/>
      <c r="E31" s="34">
        <f>Шарья!E31</f>
        <v>158.9</v>
      </c>
      <c r="F31" s="34">
        <f>Шарья!F31</f>
        <v>57.3</v>
      </c>
      <c r="G31" s="35">
        <f>Шарья!G31</f>
        <v>20.3</v>
      </c>
      <c r="H31" s="33">
        <f>Шарья!H31</f>
        <v>6.3</v>
      </c>
      <c r="I31" s="34">
        <f>Шарья!I31</f>
        <v>87.6</v>
      </c>
      <c r="J31" s="34">
        <f>Шарья!J31</f>
        <v>115.89999999999999</v>
      </c>
      <c r="K31" s="35">
        <f>Шарья!K31</f>
        <v>26.7</v>
      </c>
      <c r="L31" s="39">
        <f t="shared" si="1"/>
        <v>236.5</v>
      </c>
      <c r="M31" s="34">
        <f>Шарья!M31</f>
        <v>30</v>
      </c>
      <c r="N31" s="34">
        <f>Шарья!N31</f>
        <v>63.89999999999999</v>
      </c>
      <c r="O31" s="34">
        <f>Шарья!O31</f>
        <v>65</v>
      </c>
      <c r="P31" s="34">
        <f>Шарья!P31</f>
        <v>57.3</v>
      </c>
      <c r="Q31" s="35">
        <f>Шарья!Q31</f>
        <v>20.3</v>
      </c>
      <c r="R31" s="33">
        <f>Шарья!R31</f>
        <v>15</v>
      </c>
      <c r="S31" s="34">
        <f>Шарья!S31</f>
        <v>797.47</v>
      </c>
      <c r="T31" s="34">
        <f>Шарья!T31</f>
        <v>14</v>
      </c>
      <c r="U31" s="34">
        <f>Шарья!U31</f>
        <v>785.47</v>
      </c>
      <c r="V31" s="38">
        <f t="shared" si="2"/>
        <v>1</v>
      </c>
      <c r="W31" s="36">
        <f t="shared" si="3"/>
        <v>12</v>
      </c>
    </row>
    <row r="32" spans="1:23" s="97" customFormat="1" ht="16.5" thickBot="1">
      <c r="A32" s="116"/>
      <c r="B32" s="126" t="s">
        <v>41</v>
      </c>
      <c r="C32" s="117">
        <f aca="true" t="shared" si="4" ref="C32:U32">SUM(C8:C31)</f>
        <v>3634.99</v>
      </c>
      <c r="D32" s="129">
        <f t="shared" si="4"/>
        <v>86.00999999999999</v>
      </c>
      <c r="E32" s="129">
        <f t="shared" si="4"/>
        <v>2206.38</v>
      </c>
      <c r="F32" s="129">
        <f t="shared" si="4"/>
        <v>1056.67</v>
      </c>
      <c r="G32" s="130">
        <f t="shared" si="4"/>
        <v>285.93000000000006</v>
      </c>
      <c r="H32" s="149">
        <f t="shared" si="4"/>
        <v>6.99</v>
      </c>
      <c r="I32" s="149">
        <f t="shared" si="4"/>
        <v>775.4800000000001</v>
      </c>
      <c r="J32" s="129">
        <f t="shared" si="4"/>
        <v>2606.6399999999994</v>
      </c>
      <c r="K32" s="150">
        <f t="shared" si="4"/>
        <v>245.88</v>
      </c>
      <c r="L32" s="117">
        <f t="shared" si="4"/>
        <v>3634.99</v>
      </c>
      <c r="M32" s="117">
        <f>SUM(M8:M31)</f>
        <v>124.69</v>
      </c>
      <c r="N32" s="117">
        <f>SUM(N8:N31)</f>
        <v>533.25</v>
      </c>
      <c r="O32" s="117">
        <f>SUM(O8:O31)</f>
        <v>1634.5099999999998</v>
      </c>
      <c r="P32" s="117">
        <f>SUM(P8:P31)</f>
        <v>1056.6100000000001</v>
      </c>
      <c r="Q32" s="117">
        <f>SUM(Q8:Q31)</f>
        <v>285.93000000000006</v>
      </c>
      <c r="R32" s="117">
        <f t="shared" si="4"/>
        <v>241</v>
      </c>
      <c r="S32" s="273">
        <f t="shared" si="4"/>
        <v>11157.36</v>
      </c>
      <c r="T32" s="150">
        <f t="shared" si="4"/>
        <v>188</v>
      </c>
      <c r="U32" s="118">
        <f t="shared" si="4"/>
        <v>9753.660000000002</v>
      </c>
      <c r="V32" s="96">
        <f t="shared" si="2"/>
        <v>53</v>
      </c>
      <c r="W32" s="151">
        <f t="shared" si="3"/>
        <v>1403.699999999999</v>
      </c>
    </row>
    <row r="33" spans="1:21" ht="16.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6.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6.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6.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6.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6.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6.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6.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6.5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6.5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6.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6.5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6.5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6.5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6.5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6.5">
      <c r="A50" s="347"/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</row>
    <row r="51" spans="1:21" ht="16.5">
      <c r="A51" s="3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6.5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6.5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6.5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6.5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6.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6.5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6.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6.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6.5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6.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6.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6.5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6.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6.5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6.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6.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6.5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6.5">
      <c r="A69" s="3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6.5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6.5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6.5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6.5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6.5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6.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6.5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6.5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6.5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6.5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6.5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6.5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6.5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6.5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6.5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6.5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6.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6.5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6.5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6.5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6.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6.5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6.5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</sheetData>
  <mergeCells count="27">
    <mergeCell ref="R6:S6"/>
    <mergeCell ref="L6:L7"/>
    <mergeCell ref="B5:B7"/>
    <mergeCell ref="C6:C7"/>
    <mergeCell ref="D6:D7"/>
    <mergeCell ref="C5:G5"/>
    <mergeCell ref="E6:E7"/>
    <mergeCell ref="A2:W2"/>
    <mergeCell ref="R5:W5"/>
    <mergeCell ref="V6:W6"/>
    <mergeCell ref="H6:H7"/>
    <mergeCell ref="Q6:Q7"/>
    <mergeCell ref="H5:K5"/>
    <mergeCell ref="L5:Q5"/>
    <mergeCell ref="A3:W3"/>
    <mergeCell ref="T6:U6"/>
    <mergeCell ref="A5:A7"/>
    <mergeCell ref="A50:U50"/>
    <mergeCell ref="M6:M7"/>
    <mergeCell ref="N6:N7"/>
    <mergeCell ref="O6:O7"/>
    <mergeCell ref="P6:P7"/>
    <mergeCell ref="I6:I7"/>
    <mergeCell ref="J6:J7"/>
    <mergeCell ref="F6:F7"/>
    <mergeCell ref="K6:K7"/>
    <mergeCell ref="G6:G7"/>
  </mergeCells>
  <printOptions/>
  <pageMargins left="0.3937007874015748" right="0.3937007874015748" top="1.1811023622047245" bottom="0.984251968503937" header="0.5118110236220472" footer="0.5118110236220472"/>
  <pageSetup fitToHeight="1" fitToWidth="1" horizontalDpi="120" verticalDpi="12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H21" sqref="H21:K21"/>
    </sheetView>
  </sheetViews>
  <sheetFormatPr defaultColWidth="9.00390625" defaultRowHeight="12.75"/>
  <cols>
    <col min="1" max="1" width="5.375" style="0" customWidth="1"/>
    <col min="2" max="2" width="39.875" style="0" customWidth="1"/>
    <col min="4" max="4" width="7.75390625" style="0" customWidth="1"/>
    <col min="5" max="5" width="8.375" style="0" customWidth="1"/>
    <col min="6" max="6" width="8.75390625" style="0" customWidth="1"/>
    <col min="7" max="7" width="8.625" style="0" customWidth="1"/>
    <col min="8" max="8" width="7.25390625" style="0" customWidth="1"/>
    <col min="9" max="9" width="7.375" style="0" customWidth="1"/>
    <col min="10" max="10" width="8.375" style="0" customWidth="1"/>
    <col min="11" max="11" width="7.625" style="0" customWidth="1"/>
    <col min="13" max="13" width="7.00390625" style="0" customWidth="1"/>
    <col min="14" max="14" width="8.25390625" style="0" customWidth="1"/>
    <col min="15" max="15" width="8.375" style="0" customWidth="1"/>
    <col min="16" max="16" width="8.00390625" style="0" customWidth="1"/>
    <col min="17" max="17" width="8.25390625" style="0" customWidth="1"/>
    <col min="18" max="18" width="6.875" style="0" customWidth="1"/>
    <col min="20" max="20" width="6.75390625" style="0" customWidth="1"/>
    <col min="22" max="22" width="18.25390625" style="0" customWidth="1"/>
  </cols>
  <sheetData>
    <row r="1" spans="1:21" ht="18.75">
      <c r="A1" s="371" t="s">
        <v>418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66" t="s">
        <v>140</v>
      </c>
      <c r="B3" s="366" t="s">
        <v>42</v>
      </c>
      <c r="C3" s="361" t="s">
        <v>142</v>
      </c>
      <c r="D3" s="362"/>
      <c r="E3" s="362"/>
      <c r="F3" s="362"/>
      <c r="G3" s="363"/>
      <c r="H3" s="361" t="s">
        <v>143</v>
      </c>
      <c r="I3" s="362"/>
      <c r="J3" s="362"/>
      <c r="K3" s="363"/>
      <c r="L3" s="361" t="s">
        <v>80</v>
      </c>
      <c r="M3" s="362"/>
      <c r="N3" s="362"/>
      <c r="O3" s="362"/>
      <c r="P3" s="362"/>
      <c r="Q3" s="363"/>
      <c r="R3" s="361" t="s">
        <v>144</v>
      </c>
      <c r="S3" s="362"/>
      <c r="T3" s="362"/>
      <c r="U3" s="363"/>
    </row>
    <row r="4" spans="1:21" ht="15.75">
      <c r="A4" s="367"/>
      <c r="B4" s="367"/>
      <c r="C4" s="359" t="s">
        <v>145</v>
      </c>
      <c r="D4" s="348" t="s">
        <v>146</v>
      </c>
      <c r="E4" s="348" t="s">
        <v>147</v>
      </c>
      <c r="F4" s="348" t="s">
        <v>148</v>
      </c>
      <c r="G4" s="350" t="s">
        <v>149</v>
      </c>
      <c r="H4" s="359" t="s">
        <v>150</v>
      </c>
      <c r="I4" s="348" t="s">
        <v>151</v>
      </c>
      <c r="J4" s="348" t="s">
        <v>152</v>
      </c>
      <c r="K4" s="350" t="s">
        <v>153</v>
      </c>
      <c r="L4" s="359" t="s">
        <v>145</v>
      </c>
      <c r="M4" s="348" t="s">
        <v>99</v>
      </c>
      <c r="N4" s="348" t="s">
        <v>100</v>
      </c>
      <c r="O4" s="348" t="s">
        <v>101</v>
      </c>
      <c r="P4" s="348" t="s">
        <v>102</v>
      </c>
      <c r="Q4" s="350" t="s">
        <v>103</v>
      </c>
      <c r="R4" s="372" t="s">
        <v>145</v>
      </c>
      <c r="S4" s="365"/>
      <c r="T4" s="364" t="s">
        <v>154</v>
      </c>
      <c r="U4" s="370"/>
    </row>
    <row r="5" spans="1:21" ht="16.5" thickBot="1">
      <c r="A5" s="368"/>
      <c r="B5" s="368"/>
      <c r="C5" s="360"/>
      <c r="D5" s="349"/>
      <c r="E5" s="349"/>
      <c r="F5" s="349"/>
      <c r="G5" s="351"/>
      <c r="H5" s="360"/>
      <c r="I5" s="349"/>
      <c r="J5" s="349"/>
      <c r="K5" s="351"/>
      <c r="L5" s="360"/>
      <c r="M5" s="349"/>
      <c r="N5" s="349"/>
      <c r="O5" s="349"/>
      <c r="P5" s="349"/>
      <c r="Q5" s="351"/>
      <c r="R5" s="15" t="s">
        <v>156</v>
      </c>
      <c r="S5" s="16" t="s">
        <v>157</v>
      </c>
      <c r="T5" s="16" t="s">
        <v>156</v>
      </c>
      <c r="U5" s="17" t="s">
        <v>158</v>
      </c>
    </row>
    <row r="6" spans="1:22" s="75" customFormat="1" ht="15.75">
      <c r="A6" s="76">
        <v>1</v>
      </c>
      <c r="B6" s="191" t="s">
        <v>403</v>
      </c>
      <c r="C6" s="216">
        <v>19.8</v>
      </c>
      <c r="D6" s="224"/>
      <c r="E6" s="224">
        <v>11</v>
      </c>
      <c r="F6" s="224">
        <v>8.8</v>
      </c>
      <c r="G6" s="225"/>
      <c r="H6" s="205"/>
      <c r="I6" s="224"/>
      <c r="J6" s="224">
        <v>19.8</v>
      </c>
      <c r="K6" s="225"/>
      <c r="L6" s="205">
        <f aca="true" t="shared" si="0" ref="L6:L20">SUM(M6:Q6)</f>
        <v>19.8</v>
      </c>
      <c r="M6" s="224"/>
      <c r="N6" s="237"/>
      <c r="O6" s="224">
        <v>11</v>
      </c>
      <c r="P6" s="224">
        <v>8.8</v>
      </c>
      <c r="Q6" s="225"/>
      <c r="R6" s="205"/>
      <c r="S6" s="224"/>
      <c r="T6" s="224"/>
      <c r="U6" s="225"/>
      <c r="V6" s="50"/>
    </row>
    <row r="7" spans="1:22" s="75" customFormat="1" ht="15.75">
      <c r="A7" s="76">
        <v>2</v>
      </c>
      <c r="B7" s="191" t="s">
        <v>269</v>
      </c>
      <c r="C7" s="216">
        <f aca="true" t="shared" si="1" ref="C7:C20">SUM(D7:G7)</f>
        <v>0.7</v>
      </c>
      <c r="D7" s="224"/>
      <c r="E7" s="224">
        <v>0.7</v>
      </c>
      <c r="F7" s="224"/>
      <c r="G7" s="225"/>
      <c r="H7" s="205"/>
      <c r="I7" s="224"/>
      <c r="J7" s="224">
        <v>0.7</v>
      </c>
      <c r="K7" s="225"/>
      <c r="L7" s="205">
        <f t="shared" si="0"/>
        <v>0.7</v>
      </c>
      <c r="M7" s="224"/>
      <c r="N7" s="224"/>
      <c r="O7" s="224">
        <v>0.7</v>
      </c>
      <c r="P7" s="237"/>
      <c r="Q7" s="225"/>
      <c r="R7" s="205"/>
      <c r="S7" s="224"/>
      <c r="T7" s="224"/>
      <c r="U7" s="225"/>
      <c r="V7" s="50"/>
    </row>
    <row r="8" spans="1:22" s="75" customFormat="1" ht="15.75">
      <c r="A8" s="76">
        <v>3</v>
      </c>
      <c r="B8" s="191" t="s">
        <v>270</v>
      </c>
      <c r="C8" s="216">
        <f t="shared" si="1"/>
        <v>1.2</v>
      </c>
      <c r="D8" s="224"/>
      <c r="E8" s="224">
        <v>1.2</v>
      </c>
      <c r="F8" s="224"/>
      <c r="G8" s="225"/>
      <c r="H8" s="205"/>
      <c r="I8" s="224"/>
      <c r="J8" s="224">
        <v>1.2</v>
      </c>
      <c r="K8" s="225"/>
      <c r="L8" s="205">
        <f t="shared" si="0"/>
        <v>1.2</v>
      </c>
      <c r="M8" s="224"/>
      <c r="N8" s="224"/>
      <c r="O8" s="224">
        <v>1.2</v>
      </c>
      <c r="P8" s="224"/>
      <c r="Q8" s="225"/>
      <c r="R8" s="205"/>
      <c r="S8" s="224"/>
      <c r="T8" s="224"/>
      <c r="U8" s="225"/>
      <c r="V8" s="50"/>
    </row>
    <row r="9" spans="1:22" s="75" customFormat="1" ht="15.75">
      <c r="A9" s="76">
        <v>4</v>
      </c>
      <c r="B9" s="191" t="s">
        <v>84</v>
      </c>
      <c r="C9" s="216">
        <f t="shared" si="1"/>
        <v>19.5</v>
      </c>
      <c r="D9" s="224"/>
      <c r="E9" s="224"/>
      <c r="F9" s="224">
        <v>19.5</v>
      </c>
      <c r="G9" s="225"/>
      <c r="H9" s="205"/>
      <c r="I9" s="224"/>
      <c r="J9" s="224">
        <v>19.5</v>
      </c>
      <c r="K9" s="225"/>
      <c r="L9" s="205">
        <f t="shared" si="0"/>
        <v>19.5</v>
      </c>
      <c r="M9" s="224"/>
      <c r="N9" s="224"/>
      <c r="O9" s="237"/>
      <c r="P9" s="224">
        <v>19.5</v>
      </c>
      <c r="Q9" s="225"/>
      <c r="R9" s="205">
        <v>2</v>
      </c>
      <c r="S9" s="224">
        <v>32.7</v>
      </c>
      <c r="T9" s="224"/>
      <c r="U9" s="225"/>
      <c r="V9" s="50"/>
    </row>
    <row r="10" spans="1:22" s="75" customFormat="1" ht="15.75">
      <c r="A10" s="76">
        <v>5</v>
      </c>
      <c r="B10" s="191" t="s">
        <v>244</v>
      </c>
      <c r="C10" s="216">
        <f t="shared" si="1"/>
        <v>1.8</v>
      </c>
      <c r="D10" s="224"/>
      <c r="E10" s="224"/>
      <c r="F10" s="224">
        <v>1.8</v>
      </c>
      <c r="G10" s="225"/>
      <c r="H10" s="205"/>
      <c r="I10" s="224"/>
      <c r="J10" s="224">
        <v>1.8</v>
      </c>
      <c r="K10" s="225"/>
      <c r="L10" s="205">
        <f t="shared" si="0"/>
        <v>1.8</v>
      </c>
      <c r="M10" s="224"/>
      <c r="N10" s="224"/>
      <c r="O10" s="237"/>
      <c r="P10" s="224">
        <v>1.8</v>
      </c>
      <c r="Q10" s="225"/>
      <c r="R10" s="205"/>
      <c r="S10" s="224"/>
      <c r="T10" s="224"/>
      <c r="U10" s="225"/>
      <c r="V10" s="50"/>
    </row>
    <row r="11" spans="1:22" s="75" customFormat="1" ht="15.75">
      <c r="A11" s="76">
        <v>6</v>
      </c>
      <c r="B11" s="191" t="s">
        <v>271</v>
      </c>
      <c r="C11" s="216">
        <f t="shared" si="1"/>
        <v>1.3</v>
      </c>
      <c r="D11" s="224"/>
      <c r="E11" s="224">
        <v>1.3</v>
      </c>
      <c r="F11" s="224"/>
      <c r="G11" s="225"/>
      <c r="H11" s="205"/>
      <c r="I11" s="224"/>
      <c r="J11" s="224">
        <v>1.3</v>
      </c>
      <c r="K11" s="225"/>
      <c r="L11" s="205">
        <f t="shared" si="0"/>
        <v>1.3</v>
      </c>
      <c r="M11" s="224"/>
      <c r="N11" s="224"/>
      <c r="O11" s="224">
        <v>1.3</v>
      </c>
      <c r="P11" s="224"/>
      <c r="Q11" s="225"/>
      <c r="R11" s="205"/>
      <c r="S11" s="224"/>
      <c r="T11" s="224"/>
      <c r="U11" s="225"/>
      <c r="V11" s="50"/>
    </row>
    <row r="12" spans="1:22" s="75" customFormat="1" ht="15.75">
      <c r="A12" s="76">
        <v>7</v>
      </c>
      <c r="B12" s="191" t="s">
        <v>272</v>
      </c>
      <c r="C12" s="216">
        <f t="shared" si="1"/>
        <v>0.5</v>
      </c>
      <c r="D12" s="224"/>
      <c r="E12" s="224"/>
      <c r="F12" s="224">
        <v>0.5</v>
      </c>
      <c r="G12" s="225"/>
      <c r="H12" s="205"/>
      <c r="I12" s="224"/>
      <c r="J12" s="224">
        <v>0.5</v>
      </c>
      <c r="K12" s="225"/>
      <c r="L12" s="205">
        <f t="shared" si="0"/>
        <v>0.5</v>
      </c>
      <c r="M12" s="224"/>
      <c r="N12" s="224"/>
      <c r="O12" s="237"/>
      <c r="P12" s="224">
        <v>0.5</v>
      </c>
      <c r="Q12" s="225"/>
      <c r="R12" s="205"/>
      <c r="S12" s="224"/>
      <c r="T12" s="224"/>
      <c r="U12" s="225"/>
      <c r="V12" s="50"/>
    </row>
    <row r="13" spans="1:22" s="75" customFormat="1" ht="15.75">
      <c r="A13" s="76">
        <v>8</v>
      </c>
      <c r="B13" s="192" t="s">
        <v>178</v>
      </c>
      <c r="C13" s="216">
        <f t="shared" si="1"/>
        <v>40</v>
      </c>
      <c r="D13" s="206"/>
      <c r="E13" s="206"/>
      <c r="F13" s="206">
        <v>40</v>
      </c>
      <c r="G13" s="207"/>
      <c r="H13" s="208"/>
      <c r="I13" s="206">
        <v>4.2</v>
      </c>
      <c r="J13" s="206">
        <v>35.8</v>
      </c>
      <c r="K13" s="207"/>
      <c r="L13" s="205">
        <f t="shared" si="0"/>
        <v>40</v>
      </c>
      <c r="M13" s="206"/>
      <c r="N13" s="206"/>
      <c r="O13" s="254"/>
      <c r="P13" s="206">
        <v>40</v>
      </c>
      <c r="Q13" s="207"/>
      <c r="R13" s="208">
        <v>1</v>
      </c>
      <c r="S13" s="206">
        <v>21</v>
      </c>
      <c r="T13" s="206">
        <v>1</v>
      </c>
      <c r="U13" s="207">
        <v>21</v>
      </c>
      <c r="V13" s="50"/>
    </row>
    <row r="14" spans="1:22" s="75" customFormat="1" ht="15.75">
      <c r="A14" s="76">
        <v>9</v>
      </c>
      <c r="B14" s="164" t="s">
        <v>85</v>
      </c>
      <c r="C14" s="216">
        <f t="shared" si="1"/>
        <v>54</v>
      </c>
      <c r="D14" s="224"/>
      <c r="E14" s="224">
        <v>33.7</v>
      </c>
      <c r="F14" s="224">
        <v>20.3</v>
      </c>
      <c r="G14" s="225"/>
      <c r="H14" s="205"/>
      <c r="I14" s="224"/>
      <c r="J14" s="224">
        <v>54</v>
      </c>
      <c r="K14" s="225"/>
      <c r="L14" s="205">
        <f t="shared" si="0"/>
        <v>54</v>
      </c>
      <c r="M14" s="224"/>
      <c r="N14" s="224"/>
      <c r="O14" s="224">
        <v>33.7</v>
      </c>
      <c r="P14" s="224">
        <v>20.3</v>
      </c>
      <c r="Q14" s="225"/>
      <c r="R14" s="205">
        <v>2</v>
      </c>
      <c r="S14" s="224">
        <v>137.05</v>
      </c>
      <c r="T14" s="224">
        <v>2</v>
      </c>
      <c r="U14" s="225">
        <v>137.05</v>
      </c>
      <c r="V14" s="50"/>
    </row>
    <row r="15" spans="1:22" s="75" customFormat="1" ht="15.75">
      <c r="A15" s="76">
        <v>10</v>
      </c>
      <c r="B15" s="170" t="s">
        <v>273</v>
      </c>
      <c r="C15" s="216">
        <f t="shared" si="1"/>
        <v>2.19</v>
      </c>
      <c r="D15" s="212"/>
      <c r="E15" s="212">
        <v>2.19</v>
      </c>
      <c r="F15" s="212"/>
      <c r="G15" s="213"/>
      <c r="H15" s="214"/>
      <c r="I15" s="212"/>
      <c r="J15" s="212">
        <v>2.19</v>
      </c>
      <c r="K15" s="213"/>
      <c r="L15" s="205">
        <f t="shared" si="0"/>
        <v>2.19</v>
      </c>
      <c r="M15" s="212"/>
      <c r="N15" s="224"/>
      <c r="O15" s="224">
        <v>2.19</v>
      </c>
      <c r="P15" s="224"/>
      <c r="Q15" s="213"/>
      <c r="R15" s="214"/>
      <c r="S15" s="212"/>
      <c r="T15" s="212"/>
      <c r="U15" s="213"/>
      <c r="V15" s="50"/>
    </row>
    <row r="16" spans="1:22" s="75" customFormat="1" ht="15.75">
      <c r="A16" s="76">
        <v>11</v>
      </c>
      <c r="B16" s="170" t="s">
        <v>274</v>
      </c>
      <c r="C16" s="216">
        <f t="shared" si="1"/>
        <v>0.8</v>
      </c>
      <c r="D16" s="212"/>
      <c r="E16" s="212">
        <v>0.8</v>
      </c>
      <c r="F16" s="212"/>
      <c r="G16" s="213"/>
      <c r="H16" s="214"/>
      <c r="I16" s="212"/>
      <c r="J16" s="212">
        <v>0.8</v>
      </c>
      <c r="K16" s="213"/>
      <c r="L16" s="205">
        <f t="shared" si="0"/>
        <v>0.8</v>
      </c>
      <c r="M16" s="212"/>
      <c r="N16" s="224"/>
      <c r="O16" s="224">
        <v>0.8</v>
      </c>
      <c r="P16" s="224"/>
      <c r="Q16" s="213"/>
      <c r="R16" s="214"/>
      <c r="S16" s="212"/>
      <c r="T16" s="212"/>
      <c r="U16" s="213"/>
      <c r="V16" s="50"/>
    </row>
    <row r="17" spans="1:22" s="75" customFormat="1" ht="15.75">
      <c r="A17" s="76">
        <v>12</v>
      </c>
      <c r="B17" s="166" t="s">
        <v>275</v>
      </c>
      <c r="C17" s="216">
        <f t="shared" si="1"/>
        <v>2.6</v>
      </c>
      <c r="D17" s="224"/>
      <c r="E17" s="224"/>
      <c r="F17" s="224">
        <v>2.6</v>
      </c>
      <c r="G17" s="225"/>
      <c r="H17" s="205"/>
      <c r="I17" s="224"/>
      <c r="J17" s="224">
        <v>2.6</v>
      </c>
      <c r="K17" s="225"/>
      <c r="L17" s="205">
        <f t="shared" si="0"/>
        <v>2.6</v>
      </c>
      <c r="M17" s="224"/>
      <c r="N17" s="224"/>
      <c r="O17" s="237"/>
      <c r="P17" s="224">
        <v>2.6</v>
      </c>
      <c r="Q17" s="225"/>
      <c r="R17" s="205"/>
      <c r="S17" s="224"/>
      <c r="T17" s="224"/>
      <c r="U17" s="225"/>
      <c r="V17" s="50"/>
    </row>
    <row r="18" spans="1:22" s="75" customFormat="1" ht="15.75">
      <c r="A18" s="76">
        <v>13</v>
      </c>
      <c r="B18" s="166" t="s">
        <v>276</v>
      </c>
      <c r="C18" s="216">
        <f t="shared" si="1"/>
        <v>1</v>
      </c>
      <c r="D18" s="224"/>
      <c r="E18" s="224"/>
      <c r="F18" s="224">
        <v>1</v>
      </c>
      <c r="G18" s="225"/>
      <c r="H18" s="205"/>
      <c r="I18" s="224"/>
      <c r="J18" s="224">
        <v>1</v>
      </c>
      <c r="K18" s="225"/>
      <c r="L18" s="205">
        <f t="shared" si="0"/>
        <v>1</v>
      </c>
      <c r="M18" s="224"/>
      <c r="N18" s="224"/>
      <c r="O18" s="237"/>
      <c r="P18" s="224">
        <v>1</v>
      </c>
      <c r="Q18" s="225"/>
      <c r="R18" s="205"/>
      <c r="S18" s="224"/>
      <c r="T18" s="224"/>
      <c r="U18" s="225"/>
      <c r="V18" s="50"/>
    </row>
    <row r="19" spans="1:22" s="75" customFormat="1" ht="15.75">
      <c r="A19" s="76">
        <v>14</v>
      </c>
      <c r="B19" s="193" t="s">
        <v>277</v>
      </c>
      <c r="C19" s="216">
        <f t="shared" si="1"/>
        <v>0.5</v>
      </c>
      <c r="D19" s="224"/>
      <c r="E19" s="224">
        <v>0.4</v>
      </c>
      <c r="F19" s="224">
        <v>0.1</v>
      </c>
      <c r="G19" s="225"/>
      <c r="H19" s="205"/>
      <c r="I19" s="224"/>
      <c r="J19" s="224">
        <v>0.5</v>
      </c>
      <c r="K19" s="225"/>
      <c r="L19" s="205">
        <f t="shared" si="0"/>
        <v>0.5</v>
      </c>
      <c r="M19" s="224"/>
      <c r="N19" s="224"/>
      <c r="O19" s="224">
        <v>0.4</v>
      </c>
      <c r="P19" s="224">
        <v>0.1</v>
      </c>
      <c r="Q19" s="225"/>
      <c r="R19" s="205"/>
      <c r="S19" s="224"/>
      <c r="T19" s="224"/>
      <c r="U19" s="225"/>
      <c r="V19" s="50"/>
    </row>
    <row r="20" spans="1:22" s="75" customFormat="1" ht="16.5" thickBot="1">
      <c r="A20" s="76">
        <v>15</v>
      </c>
      <c r="B20" s="166" t="s">
        <v>278</v>
      </c>
      <c r="C20" s="227">
        <f t="shared" si="1"/>
        <v>7</v>
      </c>
      <c r="D20" s="224"/>
      <c r="E20" s="224"/>
      <c r="F20" s="224">
        <v>7</v>
      </c>
      <c r="G20" s="225"/>
      <c r="H20" s="205"/>
      <c r="I20" s="224"/>
      <c r="J20" s="224">
        <v>7</v>
      </c>
      <c r="K20" s="225"/>
      <c r="L20" s="228">
        <f t="shared" si="0"/>
        <v>7</v>
      </c>
      <c r="M20" s="224"/>
      <c r="N20" s="224"/>
      <c r="O20" s="238"/>
      <c r="P20" s="224">
        <v>7</v>
      </c>
      <c r="Q20" s="225"/>
      <c r="R20" s="205">
        <v>1</v>
      </c>
      <c r="S20" s="224">
        <v>22.1</v>
      </c>
      <c r="T20" s="224"/>
      <c r="U20" s="225"/>
      <c r="V20" s="50"/>
    </row>
    <row r="21" spans="1:21" s="97" customFormat="1" ht="16.5" thickBot="1">
      <c r="A21" s="96"/>
      <c r="B21" s="124" t="s">
        <v>86</v>
      </c>
      <c r="C21" s="99">
        <f>SUM(C6:C20)</f>
        <v>152.89000000000001</v>
      </c>
      <c r="D21" s="99">
        <f>SUM(D6:D20)</f>
        <v>0</v>
      </c>
      <c r="E21" s="99">
        <f>SUM(E6:E20)</f>
        <v>51.29</v>
      </c>
      <c r="F21" s="99">
        <f>SUM(F6:F20)</f>
        <v>101.59999999999998</v>
      </c>
      <c r="G21" s="99">
        <f>SUM(G6:G20)</f>
        <v>0</v>
      </c>
      <c r="H21" s="99"/>
      <c r="I21" s="99">
        <f aca="true" t="shared" si="2" ref="I21:U21">SUM(I6:I20)</f>
        <v>4.2</v>
      </c>
      <c r="J21" s="99">
        <f t="shared" si="2"/>
        <v>148.69</v>
      </c>
      <c r="K21" s="99">
        <f t="shared" si="2"/>
        <v>0</v>
      </c>
      <c r="L21" s="99">
        <f t="shared" si="2"/>
        <v>152.89000000000001</v>
      </c>
      <c r="M21" s="99">
        <f t="shared" si="2"/>
        <v>0</v>
      </c>
      <c r="N21" s="99">
        <f t="shared" si="2"/>
        <v>0</v>
      </c>
      <c r="O21" s="99">
        <f t="shared" si="2"/>
        <v>51.29</v>
      </c>
      <c r="P21" s="99">
        <f t="shared" si="2"/>
        <v>101.59999999999998</v>
      </c>
      <c r="Q21" s="99">
        <f t="shared" si="2"/>
        <v>0</v>
      </c>
      <c r="R21" s="99">
        <f t="shared" si="2"/>
        <v>6</v>
      </c>
      <c r="S21" s="264">
        <f t="shared" si="2"/>
        <v>212.85</v>
      </c>
      <c r="T21" s="99">
        <f t="shared" si="2"/>
        <v>3</v>
      </c>
      <c r="U21" s="96">
        <f t="shared" si="2"/>
        <v>158.05</v>
      </c>
    </row>
    <row r="22" spans="1:21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</sheetData>
  <mergeCells count="24">
    <mergeCell ref="A1:U1"/>
    <mergeCell ref="M4:M5"/>
    <mergeCell ref="N4:N5"/>
    <mergeCell ref="O4:O5"/>
    <mergeCell ref="P4:P5"/>
    <mergeCell ref="I4:I5"/>
    <mergeCell ref="J4:J5"/>
    <mergeCell ref="F4:F5"/>
    <mergeCell ref="G4:G5"/>
    <mergeCell ref="R4:S4"/>
    <mergeCell ref="L4:L5"/>
    <mergeCell ref="H4:H5"/>
    <mergeCell ref="Q4:Q5"/>
    <mergeCell ref="R3:U3"/>
    <mergeCell ref="H3:K3"/>
    <mergeCell ref="L3:Q3"/>
    <mergeCell ref="K4:K5"/>
    <mergeCell ref="T4:U4"/>
    <mergeCell ref="A3:A5"/>
    <mergeCell ref="B3:B5"/>
    <mergeCell ref="C4:C5"/>
    <mergeCell ref="D4:D5"/>
    <mergeCell ref="C3:G3"/>
    <mergeCell ref="E4:E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8"/>
  <sheetViews>
    <sheetView workbookViewId="0" topLeftCell="A1">
      <selection activeCell="M21" sqref="M21:Q21"/>
    </sheetView>
  </sheetViews>
  <sheetFormatPr defaultColWidth="9.00390625" defaultRowHeight="12.75"/>
  <cols>
    <col min="1" max="1" width="5.75390625" style="0" customWidth="1"/>
    <col min="2" max="2" width="39.875" style="0" customWidth="1"/>
    <col min="3" max="3" width="8.75390625" style="0" customWidth="1"/>
    <col min="4" max="4" width="8.00390625" style="0" customWidth="1"/>
    <col min="5" max="5" width="8.375" style="0" customWidth="1"/>
    <col min="6" max="6" width="8.625" style="0" customWidth="1"/>
    <col min="7" max="7" width="8.375" style="0" customWidth="1"/>
    <col min="8" max="8" width="8.00390625" style="0" customWidth="1"/>
    <col min="9" max="9" width="8.625" style="0" customWidth="1"/>
    <col min="10" max="10" width="8.75390625" style="0" customWidth="1"/>
    <col min="11" max="11" width="8.625" style="0" customWidth="1"/>
    <col min="12" max="12" width="8.75390625" style="0" customWidth="1"/>
    <col min="13" max="13" width="6.125" style="0" customWidth="1"/>
    <col min="14" max="14" width="7.75390625" style="0" customWidth="1"/>
    <col min="15" max="15" width="8.25390625" style="0" customWidth="1"/>
    <col min="17" max="17" width="8.00390625" style="0" customWidth="1"/>
    <col min="18" max="18" width="6.875" style="0" customWidth="1"/>
    <col min="19" max="19" width="9.875" style="0" customWidth="1"/>
    <col min="20" max="20" width="6.75390625" style="0" customWidth="1"/>
    <col min="21" max="21" width="9.25390625" style="0" customWidth="1"/>
    <col min="22" max="22" width="18.25390625" style="0" customWidth="1"/>
  </cols>
  <sheetData>
    <row r="1" spans="1:21" ht="18.75">
      <c r="A1" s="371" t="s">
        <v>419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66" t="s">
        <v>140</v>
      </c>
      <c r="B3" s="366" t="s">
        <v>42</v>
      </c>
      <c r="C3" s="361" t="s">
        <v>142</v>
      </c>
      <c r="D3" s="362"/>
      <c r="E3" s="362"/>
      <c r="F3" s="362"/>
      <c r="G3" s="363"/>
      <c r="H3" s="361" t="s">
        <v>143</v>
      </c>
      <c r="I3" s="362"/>
      <c r="J3" s="362"/>
      <c r="K3" s="363"/>
      <c r="L3" s="361" t="s">
        <v>80</v>
      </c>
      <c r="M3" s="362"/>
      <c r="N3" s="362"/>
      <c r="O3" s="362"/>
      <c r="P3" s="362"/>
      <c r="Q3" s="363"/>
      <c r="R3" s="361" t="s">
        <v>144</v>
      </c>
      <c r="S3" s="362"/>
      <c r="T3" s="362"/>
      <c r="U3" s="363"/>
    </row>
    <row r="4" spans="1:21" ht="15.75">
      <c r="A4" s="367"/>
      <c r="B4" s="367"/>
      <c r="C4" s="359" t="s">
        <v>145</v>
      </c>
      <c r="D4" s="348" t="s">
        <v>146</v>
      </c>
      <c r="E4" s="348" t="s">
        <v>147</v>
      </c>
      <c r="F4" s="348" t="s">
        <v>148</v>
      </c>
      <c r="G4" s="350" t="s">
        <v>149</v>
      </c>
      <c r="H4" s="359" t="s">
        <v>150</v>
      </c>
      <c r="I4" s="348" t="s">
        <v>151</v>
      </c>
      <c r="J4" s="348" t="s">
        <v>152</v>
      </c>
      <c r="K4" s="350" t="s">
        <v>153</v>
      </c>
      <c r="L4" s="359" t="s">
        <v>145</v>
      </c>
      <c r="M4" s="348" t="s">
        <v>99</v>
      </c>
      <c r="N4" s="348" t="s">
        <v>100</v>
      </c>
      <c r="O4" s="348" t="s">
        <v>101</v>
      </c>
      <c r="P4" s="348" t="s">
        <v>102</v>
      </c>
      <c r="Q4" s="350" t="s">
        <v>103</v>
      </c>
      <c r="R4" s="372" t="s">
        <v>145</v>
      </c>
      <c r="S4" s="365"/>
      <c r="T4" s="364" t="s">
        <v>154</v>
      </c>
      <c r="U4" s="370"/>
    </row>
    <row r="5" spans="1:21" ht="16.5" thickBot="1">
      <c r="A5" s="368"/>
      <c r="B5" s="368"/>
      <c r="C5" s="360"/>
      <c r="D5" s="349"/>
      <c r="E5" s="349"/>
      <c r="F5" s="349"/>
      <c r="G5" s="351"/>
      <c r="H5" s="360"/>
      <c r="I5" s="349"/>
      <c r="J5" s="349"/>
      <c r="K5" s="351"/>
      <c r="L5" s="360"/>
      <c r="M5" s="349"/>
      <c r="N5" s="349"/>
      <c r="O5" s="349"/>
      <c r="P5" s="349"/>
      <c r="Q5" s="351"/>
      <c r="R5" s="15" t="s">
        <v>156</v>
      </c>
      <c r="S5" s="16" t="s">
        <v>157</v>
      </c>
      <c r="T5" s="16" t="s">
        <v>156</v>
      </c>
      <c r="U5" s="17" t="s">
        <v>158</v>
      </c>
    </row>
    <row r="6" spans="1:22" s="51" customFormat="1" ht="31.5">
      <c r="A6" s="314">
        <v>1</v>
      </c>
      <c r="B6" s="178" t="s">
        <v>404</v>
      </c>
      <c r="C6" s="219">
        <f>SUM(D6:G6)</f>
        <v>29.5</v>
      </c>
      <c r="D6" s="89"/>
      <c r="E6" s="89">
        <v>29.5</v>
      </c>
      <c r="F6" s="89"/>
      <c r="G6" s="90"/>
      <c r="H6" s="279"/>
      <c r="I6" s="89">
        <v>29.5</v>
      </c>
      <c r="J6" s="89"/>
      <c r="K6" s="277"/>
      <c r="L6" s="88">
        <f>SUM(M6:Q6)</f>
        <v>29.5</v>
      </c>
      <c r="M6" s="89"/>
      <c r="N6" s="89">
        <v>29.5</v>
      </c>
      <c r="O6" s="89"/>
      <c r="P6" s="89"/>
      <c r="Q6" s="277"/>
      <c r="R6" s="88">
        <v>1</v>
      </c>
      <c r="S6" s="89">
        <v>296.87</v>
      </c>
      <c r="T6" s="89">
        <v>1</v>
      </c>
      <c r="U6" s="90">
        <v>296.87</v>
      </c>
      <c r="V6" s="50"/>
    </row>
    <row r="7" spans="1:22" s="51" customFormat="1" ht="15.75">
      <c r="A7" s="76">
        <v>2</v>
      </c>
      <c r="B7" s="194" t="s">
        <v>279</v>
      </c>
      <c r="C7" s="216">
        <f aca="true" t="shared" si="0" ref="C7:C20">SUM(D7:G7)</f>
        <v>1.5</v>
      </c>
      <c r="D7" s="224"/>
      <c r="E7" s="224">
        <v>1.5</v>
      </c>
      <c r="F7" s="224"/>
      <c r="G7" s="225"/>
      <c r="H7" s="235"/>
      <c r="I7" s="224"/>
      <c r="J7" s="224">
        <v>1.5</v>
      </c>
      <c r="K7" s="252"/>
      <c r="L7" s="205">
        <f aca="true" t="shared" si="1" ref="L7:L20">SUM(M7:Q7)</f>
        <v>1.5</v>
      </c>
      <c r="M7" s="224"/>
      <c r="N7" s="224"/>
      <c r="O7" s="224">
        <v>1.5</v>
      </c>
      <c r="P7" s="224"/>
      <c r="Q7" s="225"/>
      <c r="R7" s="205"/>
      <c r="S7" s="224"/>
      <c r="T7" s="224"/>
      <c r="U7" s="225"/>
      <c r="V7" s="50"/>
    </row>
    <row r="8" spans="1:22" s="51" customFormat="1" ht="15.75">
      <c r="A8" s="314">
        <v>3</v>
      </c>
      <c r="B8" s="194" t="s">
        <v>280</v>
      </c>
      <c r="C8" s="216">
        <f t="shared" si="0"/>
        <v>2.3</v>
      </c>
      <c r="D8" s="224"/>
      <c r="E8" s="224"/>
      <c r="F8" s="224">
        <v>2.3</v>
      </c>
      <c r="G8" s="225"/>
      <c r="H8" s="235"/>
      <c r="I8" s="224"/>
      <c r="J8" s="224">
        <v>2.3</v>
      </c>
      <c r="K8" s="252"/>
      <c r="L8" s="205">
        <f t="shared" si="1"/>
        <v>2.3</v>
      </c>
      <c r="M8" s="224"/>
      <c r="N8" s="224"/>
      <c r="O8" s="229"/>
      <c r="P8" s="224">
        <v>2.3</v>
      </c>
      <c r="Q8" s="225"/>
      <c r="R8" s="205"/>
      <c r="S8" s="224"/>
      <c r="T8" s="224"/>
      <c r="U8" s="225"/>
      <c r="V8" s="50"/>
    </row>
    <row r="9" spans="1:22" s="51" customFormat="1" ht="15.75">
      <c r="A9" s="76">
        <v>4</v>
      </c>
      <c r="B9" s="194" t="s">
        <v>281</v>
      </c>
      <c r="C9" s="216">
        <f t="shared" si="0"/>
        <v>2.1</v>
      </c>
      <c r="D9" s="224"/>
      <c r="E9" s="224">
        <v>1.8</v>
      </c>
      <c r="F9" s="224">
        <v>0.3</v>
      </c>
      <c r="G9" s="225"/>
      <c r="H9" s="235"/>
      <c r="I9" s="224"/>
      <c r="J9" s="224">
        <v>2.1</v>
      </c>
      <c r="K9" s="252"/>
      <c r="L9" s="205">
        <f t="shared" si="1"/>
        <v>2.1</v>
      </c>
      <c r="M9" s="224"/>
      <c r="N9" s="224"/>
      <c r="O9" s="224">
        <v>1.8</v>
      </c>
      <c r="P9" s="224">
        <v>0.3</v>
      </c>
      <c r="Q9" s="225"/>
      <c r="R9" s="205"/>
      <c r="S9" s="224"/>
      <c r="T9" s="224"/>
      <c r="U9" s="225"/>
      <c r="V9" s="50"/>
    </row>
    <row r="10" spans="1:22" s="51" customFormat="1" ht="15.75">
      <c r="A10" s="314">
        <v>5</v>
      </c>
      <c r="B10" s="194" t="s">
        <v>382</v>
      </c>
      <c r="C10" s="216">
        <f t="shared" si="0"/>
        <v>2</v>
      </c>
      <c r="D10" s="224"/>
      <c r="E10" s="224">
        <v>2</v>
      </c>
      <c r="F10" s="224"/>
      <c r="G10" s="225"/>
      <c r="H10" s="235"/>
      <c r="I10" s="224"/>
      <c r="J10" s="224">
        <v>2</v>
      </c>
      <c r="K10" s="252"/>
      <c r="L10" s="205">
        <f t="shared" si="1"/>
        <v>2</v>
      </c>
      <c r="M10" s="229"/>
      <c r="N10" s="224">
        <v>2</v>
      </c>
      <c r="O10" s="224"/>
      <c r="P10" s="224"/>
      <c r="Q10" s="225"/>
      <c r="R10" s="205"/>
      <c r="S10" s="224"/>
      <c r="T10" s="224"/>
      <c r="U10" s="225"/>
      <c r="V10" s="50"/>
    </row>
    <row r="11" spans="1:22" s="51" customFormat="1" ht="15.75">
      <c r="A11" s="314">
        <v>7</v>
      </c>
      <c r="B11" s="195" t="s">
        <v>282</v>
      </c>
      <c r="C11" s="216">
        <f t="shared" si="0"/>
        <v>10.6</v>
      </c>
      <c r="D11" s="206"/>
      <c r="E11" s="206">
        <v>5</v>
      </c>
      <c r="F11" s="206">
        <v>5.6</v>
      </c>
      <c r="G11" s="207"/>
      <c r="H11" s="255"/>
      <c r="I11" s="206"/>
      <c r="J11" s="206">
        <v>10.6</v>
      </c>
      <c r="K11" s="256"/>
      <c r="L11" s="205">
        <f t="shared" si="1"/>
        <v>10.6</v>
      </c>
      <c r="M11" s="224"/>
      <c r="N11" s="224"/>
      <c r="O11" s="224">
        <v>5</v>
      </c>
      <c r="P11" s="224">
        <v>5.6</v>
      </c>
      <c r="Q11" s="207"/>
      <c r="R11" s="208">
        <v>1</v>
      </c>
      <c r="S11" s="206">
        <v>22.6</v>
      </c>
      <c r="T11" s="206"/>
      <c r="U11" s="207"/>
      <c r="V11" s="50"/>
    </row>
    <row r="12" spans="1:22" s="51" customFormat="1" ht="15.75">
      <c r="A12" s="76">
        <v>8</v>
      </c>
      <c r="B12" s="194" t="s">
        <v>87</v>
      </c>
      <c r="C12" s="216">
        <f t="shared" si="0"/>
        <v>27</v>
      </c>
      <c r="D12" s="224"/>
      <c r="E12" s="224"/>
      <c r="F12" s="224">
        <v>11.1</v>
      </c>
      <c r="G12" s="225">
        <v>15.9</v>
      </c>
      <c r="H12" s="235"/>
      <c r="I12" s="224">
        <v>6</v>
      </c>
      <c r="J12" s="224">
        <v>4</v>
      </c>
      <c r="K12" s="252">
        <v>17</v>
      </c>
      <c r="L12" s="205">
        <f t="shared" si="1"/>
        <v>27</v>
      </c>
      <c r="M12" s="224"/>
      <c r="N12" s="224"/>
      <c r="O12" s="224"/>
      <c r="P12" s="224">
        <v>11.1</v>
      </c>
      <c r="Q12" s="225">
        <v>15.9</v>
      </c>
      <c r="R12" s="205"/>
      <c r="S12" s="224"/>
      <c r="T12" s="224"/>
      <c r="U12" s="225"/>
      <c r="V12" s="50"/>
    </row>
    <row r="13" spans="1:22" s="51" customFormat="1" ht="15.75">
      <c r="A13" s="314">
        <v>9</v>
      </c>
      <c r="B13" s="194" t="s">
        <v>283</v>
      </c>
      <c r="C13" s="216">
        <f t="shared" si="0"/>
        <v>3</v>
      </c>
      <c r="D13" s="224"/>
      <c r="E13" s="224">
        <v>3</v>
      </c>
      <c r="F13" s="224"/>
      <c r="G13" s="225"/>
      <c r="H13" s="235"/>
      <c r="I13" s="224"/>
      <c r="J13" s="224">
        <v>3</v>
      </c>
      <c r="K13" s="252"/>
      <c r="L13" s="205">
        <f t="shared" si="1"/>
        <v>3</v>
      </c>
      <c r="M13" s="224"/>
      <c r="N13" s="224"/>
      <c r="O13" s="224">
        <v>3</v>
      </c>
      <c r="P13" s="224"/>
      <c r="Q13" s="225"/>
      <c r="R13" s="205"/>
      <c r="S13" s="224"/>
      <c r="T13" s="224"/>
      <c r="U13" s="225"/>
      <c r="V13" s="50"/>
    </row>
    <row r="14" spans="1:22" s="51" customFormat="1" ht="15.75">
      <c r="A14" s="76">
        <v>10</v>
      </c>
      <c r="B14" s="188" t="s">
        <v>284</v>
      </c>
      <c r="C14" s="216">
        <f t="shared" si="0"/>
        <v>5.1</v>
      </c>
      <c r="D14" s="224"/>
      <c r="E14" s="224"/>
      <c r="F14" s="224">
        <v>5.1</v>
      </c>
      <c r="G14" s="225"/>
      <c r="H14" s="235"/>
      <c r="I14" s="224"/>
      <c r="J14" s="224">
        <v>5.1</v>
      </c>
      <c r="K14" s="252"/>
      <c r="L14" s="205">
        <f t="shared" si="1"/>
        <v>5.1</v>
      </c>
      <c r="M14" s="224"/>
      <c r="N14" s="224"/>
      <c r="O14" s="224"/>
      <c r="P14" s="224">
        <v>5.1</v>
      </c>
      <c r="Q14" s="225"/>
      <c r="R14" s="205">
        <v>1</v>
      </c>
      <c r="S14" s="224">
        <v>14.8</v>
      </c>
      <c r="T14" s="224">
        <v>1</v>
      </c>
      <c r="U14" s="225">
        <v>14.8</v>
      </c>
      <c r="V14" s="50"/>
    </row>
    <row r="15" spans="1:22" s="51" customFormat="1" ht="15.75">
      <c r="A15" s="314">
        <v>11</v>
      </c>
      <c r="B15" s="194" t="s">
        <v>88</v>
      </c>
      <c r="C15" s="216">
        <f t="shared" si="0"/>
        <v>19</v>
      </c>
      <c r="D15" s="224"/>
      <c r="E15" s="224">
        <v>7</v>
      </c>
      <c r="F15" s="224">
        <v>12</v>
      </c>
      <c r="G15" s="225"/>
      <c r="H15" s="235"/>
      <c r="I15" s="224"/>
      <c r="J15" s="224">
        <v>19</v>
      </c>
      <c r="K15" s="252"/>
      <c r="L15" s="205">
        <f t="shared" si="1"/>
        <v>19</v>
      </c>
      <c r="M15" s="224"/>
      <c r="N15" s="224"/>
      <c r="O15" s="224">
        <v>7</v>
      </c>
      <c r="P15" s="224">
        <v>12</v>
      </c>
      <c r="Q15" s="225"/>
      <c r="R15" s="205"/>
      <c r="S15" s="224"/>
      <c r="T15" s="224"/>
      <c r="U15" s="225"/>
      <c r="V15" s="50"/>
    </row>
    <row r="16" spans="1:22" s="51" customFormat="1" ht="15.75">
      <c r="A16" s="76">
        <v>12</v>
      </c>
      <c r="B16" s="196" t="s">
        <v>285</v>
      </c>
      <c r="C16" s="216">
        <f t="shared" si="0"/>
        <v>1</v>
      </c>
      <c r="D16" s="224"/>
      <c r="E16" s="224"/>
      <c r="F16" s="224">
        <v>1</v>
      </c>
      <c r="G16" s="225"/>
      <c r="H16" s="235"/>
      <c r="I16" s="224"/>
      <c r="J16" s="224">
        <v>1</v>
      </c>
      <c r="K16" s="252"/>
      <c r="L16" s="205">
        <f t="shared" si="1"/>
        <v>1</v>
      </c>
      <c r="M16" s="224"/>
      <c r="N16" s="224"/>
      <c r="O16" s="224"/>
      <c r="P16" s="224">
        <v>1</v>
      </c>
      <c r="Q16" s="225"/>
      <c r="R16" s="205"/>
      <c r="S16" s="224"/>
      <c r="T16" s="224"/>
      <c r="U16" s="225"/>
      <c r="V16" s="50"/>
    </row>
    <row r="17" spans="1:22" s="51" customFormat="1" ht="15.75">
      <c r="A17" s="314">
        <v>13</v>
      </c>
      <c r="B17" s="166" t="s">
        <v>286</v>
      </c>
      <c r="C17" s="205">
        <f t="shared" si="0"/>
        <v>1.4</v>
      </c>
      <c r="D17" s="224"/>
      <c r="E17" s="224"/>
      <c r="F17" s="224">
        <v>1.4</v>
      </c>
      <c r="G17" s="225"/>
      <c r="H17" s="235"/>
      <c r="I17" s="224"/>
      <c r="J17" s="224">
        <v>1.4</v>
      </c>
      <c r="K17" s="252"/>
      <c r="L17" s="205">
        <f t="shared" si="1"/>
        <v>1.4</v>
      </c>
      <c r="M17" s="224"/>
      <c r="N17" s="224"/>
      <c r="O17" s="229"/>
      <c r="P17" s="224">
        <v>1.4</v>
      </c>
      <c r="Q17" s="224"/>
      <c r="R17" s="205"/>
      <c r="S17" s="224"/>
      <c r="T17" s="224"/>
      <c r="U17" s="225"/>
      <c r="V17" s="50"/>
    </row>
    <row r="18" spans="1:22" s="51" customFormat="1" ht="15.75">
      <c r="A18" s="76">
        <v>14</v>
      </c>
      <c r="B18" s="195" t="s">
        <v>89</v>
      </c>
      <c r="C18" s="216">
        <f t="shared" si="0"/>
        <v>3.3</v>
      </c>
      <c r="D18" s="224"/>
      <c r="E18" s="224"/>
      <c r="F18" s="224">
        <v>3.3</v>
      </c>
      <c r="G18" s="225"/>
      <c r="H18" s="235"/>
      <c r="I18" s="224"/>
      <c r="J18" s="224">
        <v>3.3</v>
      </c>
      <c r="K18" s="252"/>
      <c r="L18" s="205">
        <f t="shared" si="1"/>
        <v>3.3</v>
      </c>
      <c r="M18" s="224"/>
      <c r="N18" s="224"/>
      <c r="O18" s="229"/>
      <c r="P18" s="224">
        <v>3.3</v>
      </c>
      <c r="Q18" s="225"/>
      <c r="R18" s="205"/>
      <c r="S18" s="224"/>
      <c r="T18" s="224"/>
      <c r="U18" s="225"/>
      <c r="V18" s="50"/>
    </row>
    <row r="19" spans="1:22" s="51" customFormat="1" ht="15.75">
      <c r="A19" s="314">
        <v>15</v>
      </c>
      <c r="B19" s="194" t="s">
        <v>385</v>
      </c>
      <c r="C19" s="216">
        <f t="shared" si="0"/>
        <v>12.76</v>
      </c>
      <c r="D19" s="224"/>
      <c r="E19" s="224">
        <v>12.76</v>
      </c>
      <c r="F19" s="224"/>
      <c r="G19" s="225"/>
      <c r="H19" s="235"/>
      <c r="I19" s="224">
        <v>12.76</v>
      </c>
      <c r="J19" s="224"/>
      <c r="K19" s="252"/>
      <c r="L19" s="205">
        <f t="shared" si="1"/>
        <v>12.76</v>
      </c>
      <c r="M19" s="224"/>
      <c r="N19" s="224"/>
      <c r="O19" s="224">
        <v>12.76</v>
      </c>
      <c r="P19" s="224"/>
      <c r="Q19" s="225"/>
      <c r="R19" s="205">
        <v>3</v>
      </c>
      <c r="S19" s="224">
        <v>69.3</v>
      </c>
      <c r="T19" s="224">
        <v>3</v>
      </c>
      <c r="U19" s="225">
        <v>69.3</v>
      </c>
      <c r="V19" s="50"/>
    </row>
    <row r="20" spans="1:22" s="51" customFormat="1" ht="16.5" thickBot="1">
      <c r="A20" s="76">
        <v>16</v>
      </c>
      <c r="B20" s="197" t="s">
        <v>201</v>
      </c>
      <c r="C20" s="227">
        <f t="shared" si="0"/>
        <v>5</v>
      </c>
      <c r="D20" s="257"/>
      <c r="E20" s="257">
        <v>5</v>
      </c>
      <c r="F20" s="257"/>
      <c r="G20" s="258"/>
      <c r="H20" s="259"/>
      <c r="I20" s="260"/>
      <c r="J20" s="260">
        <v>5</v>
      </c>
      <c r="K20" s="261"/>
      <c r="L20" s="228">
        <f t="shared" si="1"/>
        <v>5</v>
      </c>
      <c r="M20" s="257"/>
      <c r="N20" s="257"/>
      <c r="O20" s="257">
        <v>5</v>
      </c>
      <c r="P20" s="257"/>
      <c r="Q20" s="258"/>
      <c r="R20" s="262"/>
      <c r="S20" s="257"/>
      <c r="T20" s="257"/>
      <c r="U20" s="258"/>
      <c r="V20" s="50"/>
    </row>
    <row r="21" spans="1:21" s="97" customFormat="1" ht="16.5" thickBot="1">
      <c r="A21" s="126"/>
      <c r="B21" s="116" t="s">
        <v>90</v>
      </c>
      <c r="C21" s="127">
        <f aca="true" t="shared" si="2" ref="C21:L21">SUM(C6:C20)</f>
        <v>125.56</v>
      </c>
      <c r="D21" s="127">
        <f t="shared" si="2"/>
        <v>0</v>
      </c>
      <c r="E21" s="127">
        <f t="shared" si="2"/>
        <v>67.56</v>
      </c>
      <c r="F21" s="127">
        <f t="shared" si="2"/>
        <v>42.099999999999994</v>
      </c>
      <c r="G21" s="127">
        <f t="shared" si="2"/>
        <v>15.9</v>
      </c>
      <c r="H21" s="127">
        <f t="shared" si="2"/>
        <v>0</v>
      </c>
      <c r="I21" s="127">
        <f t="shared" si="2"/>
        <v>48.26</v>
      </c>
      <c r="J21" s="127">
        <f t="shared" si="2"/>
        <v>60.3</v>
      </c>
      <c r="K21" s="127">
        <f t="shared" si="2"/>
        <v>17</v>
      </c>
      <c r="L21" s="127">
        <f t="shared" si="2"/>
        <v>125.56</v>
      </c>
      <c r="M21" s="127">
        <v>0</v>
      </c>
      <c r="N21" s="127">
        <f aca="true" t="shared" si="3" ref="N21:U21">SUM(N6:N20)</f>
        <v>31.5</v>
      </c>
      <c r="O21" s="127">
        <f t="shared" si="3"/>
        <v>36.06</v>
      </c>
      <c r="P21" s="127">
        <f t="shared" si="3"/>
        <v>42.099999999999994</v>
      </c>
      <c r="Q21" s="127">
        <f t="shared" si="3"/>
        <v>15.9</v>
      </c>
      <c r="R21" s="127">
        <f t="shared" si="3"/>
        <v>6</v>
      </c>
      <c r="S21" s="127">
        <f t="shared" si="3"/>
        <v>403.57000000000005</v>
      </c>
      <c r="T21" s="127">
        <f t="shared" si="3"/>
        <v>5</v>
      </c>
      <c r="U21" s="118">
        <f t="shared" si="3"/>
        <v>380.97</v>
      </c>
    </row>
    <row r="22" spans="1:21" ht="16.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6.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6.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6.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6.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6.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6.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6.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6.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6.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6.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6.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6.5">
      <c r="A34" s="3"/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6.5">
      <c r="A35" s="3"/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6.5">
      <c r="A36" s="3"/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6.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6.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6.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6.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6.5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6.5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6.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6.5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6.5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6.5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6.5">
      <c r="A49" s="3"/>
      <c r="B49" s="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6.5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</sheetData>
  <mergeCells count="24">
    <mergeCell ref="T4:U4"/>
    <mergeCell ref="H4:H5"/>
    <mergeCell ref="A3:A5"/>
    <mergeCell ref="B3:B5"/>
    <mergeCell ref="C4:C5"/>
    <mergeCell ref="D4:D5"/>
    <mergeCell ref="C3:G3"/>
    <mergeCell ref="G4:G5"/>
    <mergeCell ref="E4:E5"/>
    <mergeCell ref="R4:S4"/>
    <mergeCell ref="L3:Q3"/>
    <mergeCell ref="Q4:Q5"/>
    <mergeCell ref="K4:K5"/>
    <mergeCell ref="L4:L5"/>
    <mergeCell ref="A1:U1"/>
    <mergeCell ref="M4:M5"/>
    <mergeCell ref="N4:N5"/>
    <mergeCell ref="O4:O5"/>
    <mergeCell ref="P4:P5"/>
    <mergeCell ref="I4:I5"/>
    <mergeCell ref="J4:J5"/>
    <mergeCell ref="R3:U3"/>
    <mergeCell ref="H3:K3"/>
    <mergeCell ref="F4:F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79"/>
  <sheetViews>
    <sheetView workbookViewId="0" topLeftCell="A1">
      <selection activeCell="P20" sqref="P20"/>
    </sheetView>
  </sheetViews>
  <sheetFormatPr defaultColWidth="9.00390625" defaultRowHeight="12.75"/>
  <cols>
    <col min="1" max="1" width="5.375" style="0" customWidth="1"/>
    <col min="2" max="2" width="38.875" style="0" customWidth="1"/>
    <col min="3" max="3" width="8.75390625" style="0" customWidth="1"/>
    <col min="4" max="4" width="7.875" style="0" customWidth="1"/>
    <col min="5" max="5" width="8.375" style="0" customWidth="1"/>
    <col min="6" max="6" width="8.625" style="0" customWidth="1"/>
    <col min="7" max="7" width="8.375" style="0" customWidth="1"/>
    <col min="8" max="8" width="8.25390625" style="0" customWidth="1"/>
    <col min="9" max="9" width="8.125" style="0" customWidth="1"/>
    <col min="10" max="10" width="8.375" style="0" customWidth="1"/>
    <col min="11" max="11" width="8.125" style="0" customWidth="1"/>
    <col min="12" max="12" width="9.00390625" style="0" customWidth="1"/>
    <col min="13" max="14" width="7.75390625" style="0" customWidth="1"/>
    <col min="15" max="15" width="8.375" style="0" customWidth="1"/>
    <col min="16" max="16" width="7.75390625" style="0" customWidth="1"/>
    <col min="17" max="17" width="8.375" style="0" customWidth="1"/>
    <col min="18" max="18" width="6.875" style="0" customWidth="1"/>
    <col min="20" max="20" width="6.75390625" style="0" customWidth="1"/>
    <col min="22" max="22" width="18.00390625" style="0" customWidth="1"/>
  </cols>
  <sheetData>
    <row r="1" spans="1:21" ht="18.75">
      <c r="A1" s="371" t="s">
        <v>420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19.5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ht="15.75" customHeight="1">
      <c r="A3" s="366" t="s">
        <v>140</v>
      </c>
      <c r="B3" s="366" t="s">
        <v>42</v>
      </c>
      <c r="C3" s="361" t="s">
        <v>142</v>
      </c>
      <c r="D3" s="362"/>
      <c r="E3" s="362"/>
      <c r="F3" s="362"/>
      <c r="G3" s="363"/>
      <c r="H3" s="361" t="s">
        <v>143</v>
      </c>
      <c r="I3" s="362"/>
      <c r="J3" s="362"/>
      <c r="K3" s="363"/>
      <c r="L3" s="361" t="s">
        <v>80</v>
      </c>
      <c r="M3" s="362"/>
      <c r="N3" s="362"/>
      <c r="O3" s="362"/>
      <c r="P3" s="362"/>
      <c r="Q3" s="363"/>
      <c r="R3" s="361" t="s">
        <v>144</v>
      </c>
      <c r="S3" s="362"/>
      <c r="T3" s="362"/>
      <c r="U3" s="363"/>
    </row>
    <row r="4" spans="1:21" ht="15.75">
      <c r="A4" s="367"/>
      <c r="B4" s="367"/>
      <c r="C4" s="359" t="s">
        <v>145</v>
      </c>
      <c r="D4" s="348" t="s">
        <v>146</v>
      </c>
      <c r="E4" s="348" t="s">
        <v>147</v>
      </c>
      <c r="F4" s="348" t="s">
        <v>148</v>
      </c>
      <c r="G4" s="350" t="s">
        <v>149</v>
      </c>
      <c r="H4" s="359" t="s">
        <v>150</v>
      </c>
      <c r="I4" s="348" t="s">
        <v>151</v>
      </c>
      <c r="J4" s="348" t="s">
        <v>152</v>
      </c>
      <c r="K4" s="350" t="s">
        <v>153</v>
      </c>
      <c r="L4" s="359" t="s">
        <v>145</v>
      </c>
      <c r="M4" s="348" t="s">
        <v>99</v>
      </c>
      <c r="N4" s="348" t="s">
        <v>100</v>
      </c>
      <c r="O4" s="348" t="s">
        <v>101</v>
      </c>
      <c r="P4" s="348" t="s">
        <v>102</v>
      </c>
      <c r="Q4" s="350" t="s">
        <v>103</v>
      </c>
      <c r="R4" s="372" t="s">
        <v>145</v>
      </c>
      <c r="S4" s="365"/>
      <c r="T4" s="364" t="s">
        <v>154</v>
      </c>
      <c r="U4" s="370"/>
    </row>
    <row r="5" spans="1:21" ht="16.5" thickBot="1">
      <c r="A5" s="368"/>
      <c r="B5" s="368"/>
      <c r="C5" s="360"/>
      <c r="D5" s="349"/>
      <c r="E5" s="349"/>
      <c r="F5" s="349"/>
      <c r="G5" s="351"/>
      <c r="H5" s="360"/>
      <c r="I5" s="349"/>
      <c r="J5" s="349"/>
      <c r="K5" s="351"/>
      <c r="L5" s="360"/>
      <c r="M5" s="349"/>
      <c r="N5" s="349"/>
      <c r="O5" s="349"/>
      <c r="P5" s="349"/>
      <c r="Q5" s="351"/>
      <c r="R5" s="15" t="s">
        <v>156</v>
      </c>
      <c r="S5" s="16" t="s">
        <v>157</v>
      </c>
      <c r="T5" s="16" t="s">
        <v>156</v>
      </c>
      <c r="U5" s="17" t="s">
        <v>158</v>
      </c>
    </row>
    <row r="6" spans="1:22" s="73" customFormat="1" ht="15.75">
      <c r="A6" s="76">
        <v>1</v>
      </c>
      <c r="B6" s="168" t="s">
        <v>289</v>
      </c>
      <c r="C6" s="216">
        <f>SUM(D6:G6)</f>
        <v>3.33</v>
      </c>
      <c r="D6" s="224"/>
      <c r="E6" s="224"/>
      <c r="F6" s="224">
        <v>3.33</v>
      </c>
      <c r="G6" s="225"/>
      <c r="H6" s="205"/>
      <c r="I6" s="224"/>
      <c r="J6" s="224">
        <v>3.33</v>
      </c>
      <c r="K6" s="225"/>
      <c r="L6" s="205">
        <f>SUM(M6:Q6)</f>
        <v>3.33</v>
      </c>
      <c r="M6" s="224"/>
      <c r="N6" s="224"/>
      <c r="O6" s="263"/>
      <c r="P6" s="224">
        <v>3.33</v>
      </c>
      <c r="Q6" s="224"/>
      <c r="R6" s="214"/>
      <c r="S6" s="212"/>
      <c r="T6" s="212"/>
      <c r="U6" s="213"/>
      <c r="V6" s="72"/>
    </row>
    <row r="7" spans="1:22" s="51" customFormat="1" ht="31.5">
      <c r="A7" s="83">
        <v>2</v>
      </c>
      <c r="B7" s="170" t="s">
        <v>391</v>
      </c>
      <c r="C7" s="216">
        <f aca="true" t="shared" si="0" ref="C7:C13">SUM(D7:G7)</f>
        <v>32.1</v>
      </c>
      <c r="D7" s="212"/>
      <c r="E7" s="212">
        <v>32.1</v>
      </c>
      <c r="F7" s="212"/>
      <c r="G7" s="213"/>
      <c r="H7" s="214"/>
      <c r="I7" s="212">
        <v>16</v>
      </c>
      <c r="J7" s="212">
        <v>16.1</v>
      </c>
      <c r="K7" s="213"/>
      <c r="L7" s="205">
        <f aca="true" t="shared" si="1" ref="L7:L13">SUM(M7:Q7)</f>
        <v>32.1</v>
      </c>
      <c r="M7" s="226"/>
      <c r="N7" s="212">
        <v>32.1</v>
      </c>
      <c r="O7" s="212"/>
      <c r="P7" s="212"/>
      <c r="Q7" s="213"/>
      <c r="R7" s="214">
        <v>5</v>
      </c>
      <c r="S7" s="212">
        <v>239.58</v>
      </c>
      <c r="T7" s="212">
        <v>5</v>
      </c>
      <c r="U7" s="213">
        <v>239.58</v>
      </c>
      <c r="V7" s="50"/>
    </row>
    <row r="8" spans="1:22" s="51" customFormat="1" ht="15.75">
      <c r="A8" s="76">
        <v>3</v>
      </c>
      <c r="B8" s="166" t="s">
        <v>287</v>
      </c>
      <c r="C8" s="216">
        <f t="shared" si="0"/>
        <v>5</v>
      </c>
      <c r="D8" s="224"/>
      <c r="E8" s="224"/>
      <c r="F8" s="224">
        <v>5</v>
      </c>
      <c r="G8" s="225"/>
      <c r="H8" s="205"/>
      <c r="I8" s="224"/>
      <c r="J8" s="224">
        <v>5</v>
      </c>
      <c r="K8" s="225"/>
      <c r="L8" s="205">
        <f t="shared" si="1"/>
        <v>5</v>
      </c>
      <c r="M8" s="224"/>
      <c r="N8" s="224"/>
      <c r="O8" s="226"/>
      <c r="P8" s="224">
        <v>5</v>
      </c>
      <c r="Q8" s="225"/>
      <c r="R8" s="205"/>
      <c r="S8" s="224"/>
      <c r="T8" s="224"/>
      <c r="U8" s="225"/>
      <c r="V8" s="50"/>
    </row>
    <row r="9" spans="1:22" s="51" customFormat="1" ht="15.75">
      <c r="A9" s="76">
        <v>4</v>
      </c>
      <c r="B9" s="166" t="s">
        <v>91</v>
      </c>
      <c r="C9" s="216">
        <f t="shared" si="0"/>
        <v>1.9</v>
      </c>
      <c r="D9" s="224"/>
      <c r="E9" s="224">
        <v>1.9</v>
      </c>
      <c r="F9" s="224"/>
      <c r="G9" s="225"/>
      <c r="H9" s="205"/>
      <c r="I9" s="224"/>
      <c r="J9" s="224">
        <v>1.9</v>
      </c>
      <c r="K9" s="225"/>
      <c r="L9" s="205">
        <f t="shared" si="1"/>
        <v>1.9</v>
      </c>
      <c r="M9" s="224"/>
      <c r="N9" s="224"/>
      <c r="O9" s="224">
        <v>1.9</v>
      </c>
      <c r="P9" s="226"/>
      <c r="Q9" s="225"/>
      <c r="R9" s="205"/>
      <c r="S9" s="224"/>
      <c r="T9" s="224"/>
      <c r="U9" s="225"/>
      <c r="V9" s="50"/>
    </row>
    <row r="10" spans="1:22" s="51" customFormat="1" ht="15.75">
      <c r="A10" s="76">
        <v>5</v>
      </c>
      <c r="B10" s="166" t="s">
        <v>288</v>
      </c>
      <c r="C10" s="216">
        <f t="shared" si="0"/>
        <v>8</v>
      </c>
      <c r="D10" s="224"/>
      <c r="E10" s="224"/>
      <c r="F10" s="224">
        <v>8</v>
      </c>
      <c r="G10" s="225"/>
      <c r="H10" s="205"/>
      <c r="I10" s="224"/>
      <c r="J10" s="224">
        <v>8</v>
      </c>
      <c r="K10" s="225"/>
      <c r="L10" s="205">
        <f t="shared" si="1"/>
        <v>8</v>
      </c>
      <c r="M10" s="224"/>
      <c r="N10" s="224"/>
      <c r="O10" s="226"/>
      <c r="P10" s="224">
        <v>8</v>
      </c>
      <c r="Q10" s="225"/>
      <c r="R10" s="205"/>
      <c r="S10" s="224"/>
      <c r="T10" s="224"/>
      <c r="U10" s="225"/>
      <c r="V10" s="50"/>
    </row>
    <row r="11" spans="1:22" s="51" customFormat="1" ht="18" customHeight="1">
      <c r="A11" s="76">
        <v>6</v>
      </c>
      <c r="B11" s="164" t="s">
        <v>92</v>
      </c>
      <c r="C11" s="216">
        <f t="shared" si="0"/>
        <v>43</v>
      </c>
      <c r="D11" s="224"/>
      <c r="E11" s="224">
        <v>18</v>
      </c>
      <c r="F11" s="224">
        <v>7.8</v>
      </c>
      <c r="G11" s="225">
        <v>17.2</v>
      </c>
      <c r="H11" s="205"/>
      <c r="I11" s="224"/>
      <c r="J11" s="224">
        <v>27.3</v>
      </c>
      <c r="K11" s="225">
        <v>15.7</v>
      </c>
      <c r="L11" s="205">
        <f t="shared" si="1"/>
        <v>43</v>
      </c>
      <c r="M11" s="224"/>
      <c r="N11" s="224"/>
      <c r="O11" s="224">
        <v>18</v>
      </c>
      <c r="P11" s="224">
        <v>7.8</v>
      </c>
      <c r="Q11" s="225">
        <v>17.2</v>
      </c>
      <c r="R11" s="205">
        <v>1</v>
      </c>
      <c r="S11" s="224">
        <v>77.3</v>
      </c>
      <c r="T11" s="224">
        <v>1</v>
      </c>
      <c r="U11" s="225">
        <v>77.3</v>
      </c>
      <c r="V11" s="50"/>
    </row>
    <row r="12" spans="1:22" s="51" customFormat="1" ht="15.75">
      <c r="A12" s="76">
        <v>7</v>
      </c>
      <c r="B12" s="166" t="s">
        <v>229</v>
      </c>
      <c r="C12" s="216">
        <f t="shared" si="0"/>
        <v>2.7</v>
      </c>
      <c r="D12" s="224"/>
      <c r="E12" s="224">
        <v>2.7</v>
      </c>
      <c r="F12" s="224"/>
      <c r="G12" s="225"/>
      <c r="H12" s="205"/>
      <c r="I12" s="224"/>
      <c r="J12" s="224">
        <v>2.7</v>
      </c>
      <c r="K12" s="225"/>
      <c r="L12" s="205">
        <f t="shared" si="1"/>
        <v>2.7</v>
      </c>
      <c r="M12" s="224"/>
      <c r="N12" s="224"/>
      <c r="O12" s="224">
        <v>2.7</v>
      </c>
      <c r="P12" s="224"/>
      <c r="Q12" s="225"/>
      <c r="R12" s="205"/>
      <c r="S12" s="224"/>
      <c r="T12" s="224"/>
      <c r="U12" s="225"/>
      <c r="V12" s="50"/>
    </row>
    <row r="13" spans="1:22" s="51" customFormat="1" ht="16.5" thickBot="1">
      <c r="A13" s="76">
        <v>8</v>
      </c>
      <c r="B13" s="173" t="s">
        <v>93</v>
      </c>
      <c r="C13" s="216">
        <f t="shared" si="0"/>
        <v>17</v>
      </c>
      <c r="D13" s="206"/>
      <c r="E13" s="206">
        <v>2</v>
      </c>
      <c r="F13" s="206">
        <v>15</v>
      </c>
      <c r="G13" s="207"/>
      <c r="H13" s="208"/>
      <c r="I13" s="206"/>
      <c r="J13" s="206">
        <v>17</v>
      </c>
      <c r="K13" s="207"/>
      <c r="L13" s="205">
        <f t="shared" si="1"/>
        <v>17</v>
      </c>
      <c r="M13" s="206"/>
      <c r="N13" s="206"/>
      <c r="O13" s="206">
        <v>2</v>
      </c>
      <c r="P13" s="206">
        <v>15</v>
      </c>
      <c r="Q13" s="207"/>
      <c r="R13" s="208">
        <v>1</v>
      </c>
      <c r="S13" s="206">
        <v>27.1</v>
      </c>
      <c r="T13" s="206">
        <v>1</v>
      </c>
      <c r="U13" s="207">
        <v>27.1</v>
      </c>
      <c r="V13" s="50"/>
    </row>
    <row r="14" spans="1:21" s="97" customFormat="1" ht="16.5" thickBot="1">
      <c r="A14" s="116"/>
      <c r="B14" s="128" t="s">
        <v>94</v>
      </c>
      <c r="C14" s="117">
        <f aca="true" t="shared" si="2" ref="C14:U14">SUM(C6:C13)</f>
        <v>113.03</v>
      </c>
      <c r="D14" s="117">
        <f t="shared" si="2"/>
        <v>0</v>
      </c>
      <c r="E14" s="117">
        <f t="shared" si="2"/>
        <v>56.7</v>
      </c>
      <c r="F14" s="117">
        <f t="shared" si="2"/>
        <v>39.129999999999995</v>
      </c>
      <c r="G14" s="117">
        <f t="shared" si="2"/>
        <v>17.2</v>
      </c>
      <c r="H14" s="117">
        <f t="shared" si="2"/>
        <v>0</v>
      </c>
      <c r="I14" s="117">
        <f t="shared" si="2"/>
        <v>16</v>
      </c>
      <c r="J14" s="117">
        <f t="shared" si="2"/>
        <v>81.33</v>
      </c>
      <c r="K14" s="117">
        <f t="shared" si="2"/>
        <v>15.7</v>
      </c>
      <c r="L14" s="117">
        <f t="shared" si="2"/>
        <v>113.03</v>
      </c>
      <c r="M14" s="117">
        <f t="shared" si="2"/>
        <v>0</v>
      </c>
      <c r="N14" s="117">
        <f t="shared" si="2"/>
        <v>32.1</v>
      </c>
      <c r="O14" s="117">
        <f t="shared" si="2"/>
        <v>24.599999999999998</v>
      </c>
      <c r="P14" s="117">
        <f t="shared" si="2"/>
        <v>39.129999999999995</v>
      </c>
      <c r="Q14" s="117">
        <f t="shared" si="2"/>
        <v>17.2</v>
      </c>
      <c r="R14" s="117">
        <f t="shared" si="2"/>
        <v>7</v>
      </c>
      <c r="S14" s="117">
        <f t="shared" si="2"/>
        <v>343.98</v>
      </c>
      <c r="T14" s="117">
        <f t="shared" si="2"/>
        <v>7</v>
      </c>
      <c r="U14" s="118">
        <f t="shared" si="2"/>
        <v>343.98</v>
      </c>
    </row>
    <row r="15" spans="1:21" ht="16.5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6.5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6.5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6.5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6.5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6.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6.5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6.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6.5">
      <c r="A23" s="12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6.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6.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6.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6.5">
      <c r="A27" s="383"/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</row>
    <row r="28" spans="1:21" ht="16.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6.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6.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6.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6.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6.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6.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6.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6.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6.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6.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6.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6.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6.5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6.5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6.5">
      <c r="A45" s="3"/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6.5">
      <c r="A46" s="3"/>
      <c r="B46" s="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6.5">
      <c r="A47" s="3"/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6.5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6.5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6.5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6.5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6.5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6.5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6.5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6.5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6.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6.5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6.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6.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6.5">
      <c r="A60" s="3"/>
      <c r="B60" s="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6.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</sheetData>
  <mergeCells count="25">
    <mergeCell ref="T4:U4"/>
    <mergeCell ref="A1:U1"/>
    <mergeCell ref="M4:M5"/>
    <mergeCell ref="N4:N5"/>
    <mergeCell ref="O4:O5"/>
    <mergeCell ref="P4:P5"/>
    <mergeCell ref="I4:I5"/>
    <mergeCell ref="J4:J5"/>
    <mergeCell ref="F4:F5"/>
    <mergeCell ref="E4:E5"/>
    <mergeCell ref="G4:G5"/>
    <mergeCell ref="R4:S4"/>
    <mergeCell ref="L4:L5"/>
    <mergeCell ref="H4:H5"/>
    <mergeCell ref="Q4:Q5"/>
    <mergeCell ref="A27:U27"/>
    <mergeCell ref="R3:U3"/>
    <mergeCell ref="H3:K3"/>
    <mergeCell ref="L3:Q3"/>
    <mergeCell ref="A3:A5"/>
    <mergeCell ref="B3:B5"/>
    <mergeCell ref="C4:C5"/>
    <mergeCell ref="D4:D5"/>
    <mergeCell ref="C3:G3"/>
    <mergeCell ref="K4:K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0"/>
  <sheetViews>
    <sheetView workbookViewId="0" topLeftCell="A1">
      <selection activeCell="H20" sqref="H20:K20"/>
    </sheetView>
  </sheetViews>
  <sheetFormatPr defaultColWidth="9.00390625" defaultRowHeight="12.75"/>
  <cols>
    <col min="1" max="1" width="5.25390625" style="0" customWidth="1"/>
    <col min="2" max="2" width="36.875" style="0" customWidth="1"/>
    <col min="4" max="4" width="7.25390625" style="0" customWidth="1"/>
    <col min="8" max="8" width="7.00390625" style="0" customWidth="1"/>
    <col min="9" max="9" width="7.25390625" style="0" customWidth="1"/>
    <col min="11" max="11" width="8.625" style="0" customWidth="1"/>
    <col min="13" max="13" width="6.375" style="0" customWidth="1"/>
    <col min="14" max="14" width="7.25390625" style="0" customWidth="1"/>
    <col min="18" max="18" width="6.875" style="0" customWidth="1"/>
    <col min="20" max="20" width="6.75390625" style="0" customWidth="1"/>
    <col min="22" max="22" width="16.125" style="0" customWidth="1"/>
  </cols>
  <sheetData>
    <row r="1" spans="1:21" ht="18.75">
      <c r="A1" s="371" t="s">
        <v>421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66" t="s">
        <v>140</v>
      </c>
      <c r="B3" s="366" t="s">
        <v>42</v>
      </c>
      <c r="C3" s="361" t="s">
        <v>142</v>
      </c>
      <c r="D3" s="362"/>
      <c r="E3" s="362"/>
      <c r="F3" s="362"/>
      <c r="G3" s="363"/>
      <c r="H3" s="361" t="s">
        <v>143</v>
      </c>
      <c r="I3" s="362"/>
      <c r="J3" s="362"/>
      <c r="K3" s="363"/>
      <c r="L3" s="361" t="s">
        <v>80</v>
      </c>
      <c r="M3" s="362"/>
      <c r="N3" s="362"/>
      <c r="O3" s="362"/>
      <c r="P3" s="362"/>
      <c r="Q3" s="363"/>
      <c r="R3" s="361" t="s">
        <v>144</v>
      </c>
      <c r="S3" s="362"/>
      <c r="T3" s="362"/>
      <c r="U3" s="363"/>
    </row>
    <row r="4" spans="1:21" ht="15.75">
      <c r="A4" s="367"/>
      <c r="B4" s="367"/>
      <c r="C4" s="359" t="s">
        <v>145</v>
      </c>
      <c r="D4" s="348" t="s">
        <v>146</v>
      </c>
      <c r="E4" s="348" t="s">
        <v>147</v>
      </c>
      <c r="F4" s="348" t="s">
        <v>148</v>
      </c>
      <c r="G4" s="350" t="s">
        <v>149</v>
      </c>
      <c r="H4" s="359" t="s">
        <v>150</v>
      </c>
      <c r="I4" s="348" t="s">
        <v>151</v>
      </c>
      <c r="J4" s="348" t="s">
        <v>152</v>
      </c>
      <c r="K4" s="350" t="s">
        <v>153</v>
      </c>
      <c r="L4" s="359" t="s">
        <v>145</v>
      </c>
      <c r="M4" s="348" t="s">
        <v>99</v>
      </c>
      <c r="N4" s="348" t="s">
        <v>100</v>
      </c>
      <c r="O4" s="348" t="s">
        <v>101</v>
      </c>
      <c r="P4" s="348" t="s">
        <v>102</v>
      </c>
      <c r="Q4" s="350" t="s">
        <v>103</v>
      </c>
      <c r="R4" s="372" t="s">
        <v>145</v>
      </c>
      <c r="S4" s="365"/>
      <c r="T4" s="364" t="s">
        <v>154</v>
      </c>
      <c r="U4" s="370"/>
    </row>
    <row r="5" spans="1:21" ht="16.5" thickBot="1">
      <c r="A5" s="368"/>
      <c r="B5" s="368"/>
      <c r="C5" s="360"/>
      <c r="D5" s="349"/>
      <c r="E5" s="349"/>
      <c r="F5" s="349"/>
      <c r="G5" s="351"/>
      <c r="H5" s="360"/>
      <c r="I5" s="349"/>
      <c r="J5" s="349"/>
      <c r="K5" s="351"/>
      <c r="L5" s="360"/>
      <c r="M5" s="349"/>
      <c r="N5" s="349"/>
      <c r="O5" s="349"/>
      <c r="P5" s="349"/>
      <c r="Q5" s="351"/>
      <c r="R5" s="15" t="s">
        <v>156</v>
      </c>
      <c r="S5" s="16" t="s">
        <v>157</v>
      </c>
      <c r="T5" s="16" t="s">
        <v>156</v>
      </c>
      <c r="U5" s="17" t="s">
        <v>158</v>
      </c>
    </row>
    <row r="6" spans="1:22" s="51" customFormat="1" ht="15.75">
      <c r="A6" s="74">
        <v>1</v>
      </c>
      <c r="B6" s="175" t="s">
        <v>202</v>
      </c>
      <c r="C6" s="216">
        <f>SUM(D6:G6)</f>
        <v>41.8</v>
      </c>
      <c r="D6" s="78"/>
      <c r="E6" s="78">
        <v>41.8</v>
      </c>
      <c r="F6" s="78"/>
      <c r="G6" s="79"/>
      <c r="H6" s="86"/>
      <c r="I6" s="78">
        <v>41.8</v>
      </c>
      <c r="J6" s="78"/>
      <c r="K6" s="87"/>
      <c r="L6" s="77">
        <v>41.8</v>
      </c>
      <c r="M6" s="78"/>
      <c r="O6" s="78">
        <v>41.8</v>
      </c>
      <c r="P6" s="78"/>
      <c r="Q6" s="79"/>
      <c r="R6" s="77">
        <v>2</v>
      </c>
      <c r="S6" s="78">
        <v>173.3</v>
      </c>
      <c r="T6" s="78">
        <v>2</v>
      </c>
      <c r="U6" s="79">
        <v>173.3</v>
      </c>
      <c r="V6" s="50"/>
    </row>
    <row r="7" spans="1:22" s="51" customFormat="1" ht="15.75">
      <c r="A7" s="76">
        <v>2</v>
      </c>
      <c r="B7" s="194" t="s">
        <v>290</v>
      </c>
      <c r="C7" s="216">
        <f aca="true" t="shared" si="0" ref="C7:C19">SUM(D7:G7)</f>
        <v>2</v>
      </c>
      <c r="D7" s="66"/>
      <c r="E7" s="66"/>
      <c r="F7" s="66">
        <v>2</v>
      </c>
      <c r="G7" s="68"/>
      <c r="H7" s="65"/>
      <c r="I7" s="66"/>
      <c r="J7" s="66">
        <v>2</v>
      </c>
      <c r="K7" s="91"/>
      <c r="L7" s="67">
        <v>2</v>
      </c>
      <c r="M7" s="66"/>
      <c r="N7" s="66"/>
      <c r="P7" s="66">
        <v>2</v>
      </c>
      <c r="Q7" s="68"/>
      <c r="R7" s="67"/>
      <c r="S7" s="66"/>
      <c r="T7" s="66"/>
      <c r="U7" s="68"/>
      <c r="V7" s="50"/>
    </row>
    <row r="8" spans="1:22" s="51" customFormat="1" ht="15.75">
      <c r="A8" s="76">
        <v>3</v>
      </c>
      <c r="B8" s="194" t="s">
        <v>291</v>
      </c>
      <c r="C8" s="216">
        <f t="shared" si="0"/>
        <v>10</v>
      </c>
      <c r="D8" s="66"/>
      <c r="E8" s="66">
        <v>2.5</v>
      </c>
      <c r="F8" s="66">
        <v>7.5</v>
      </c>
      <c r="G8" s="68"/>
      <c r="H8" s="65"/>
      <c r="I8" s="66"/>
      <c r="J8" s="66">
        <v>10</v>
      </c>
      <c r="K8" s="91"/>
      <c r="L8" s="67">
        <v>10</v>
      </c>
      <c r="M8" s="66"/>
      <c r="N8" s="66"/>
      <c r="O8" s="66">
        <v>2.5</v>
      </c>
      <c r="P8" s="66">
        <v>7.5</v>
      </c>
      <c r="Q8" s="68"/>
      <c r="R8" s="67">
        <v>1</v>
      </c>
      <c r="S8" s="66">
        <v>18.5</v>
      </c>
      <c r="T8" s="66"/>
      <c r="U8" s="68"/>
      <c r="V8" s="50"/>
    </row>
    <row r="9" spans="1:22" s="51" customFormat="1" ht="15.75">
      <c r="A9" s="76">
        <v>4</v>
      </c>
      <c r="B9" s="194" t="s">
        <v>292</v>
      </c>
      <c r="C9" s="216">
        <f t="shared" si="0"/>
        <v>0.9</v>
      </c>
      <c r="D9" s="66"/>
      <c r="E9" s="66">
        <v>0.5</v>
      </c>
      <c r="F9" s="66">
        <v>0.4</v>
      </c>
      <c r="G9" s="68"/>
      <c r="H9" s="65"/>
      <c r="I9" s="66"/>
      <c r="J9" s="66">
        <v>0.9</v>
      </c>
      <c r="K9" s="91"/>
      <c r="L9" s="67">
        <v>0.9</v>
      </c>
      <c r="M9" s="66"/>
      <c r="N9" s="66"/>
      <c r="O9" s="66">
        <v>0.5</v>
      </c>
      <c r="P9" s="66">
        <v>0.4</v>
      </c>
      <c r="Q9" s="68"/>
      <c r="R9" s="67"/>
      <c r="S9" s="66"/>
      <c r="T9" s="66"/>
      <c r="U9" s="68"/>
      <c r="V9" s="50"/>
    </row>
    <row r="10" spans="1:22" s="51" customFormat="1" ht="15.75">
      <c r="A10" s="76">
        <v>5</v>
      </c>
      <c r="B10" s="194" t="s">
        <v>293</v>
      </c>
      <c r="C10" s="216">
        <f t="shared" si="0"/>
        <v>1</v>
      </c>
      <c r="D10" s="66"/>
      <c r="E10" s="66">
        <v>1</v>
      </c>
      <c r="F10" s="66"/>
      <c r="G10" s="68"/>
      <c r="H10" s="65"/>
      <c r="I10" s="66"/>
      <c r="J10" s="66">
        <v>1</v>
      </c>
      <c r="K10" s="91"/>
      <c r="L10" s="67">
        <v>1</v>
      </c>
      <c r="M10" s="66"/>
      <c r="N10" s="66"/>
      <c r="O10" s="66">
        <v>1</v>
      </c>
      <c r="P10" s="66"/>
      <c r="Q10" s="68"/>
      <c r="R10" s="67"/>
      <c r="S10" s="66"/>
      <c r="T10" s="66"/>
      <c r="U10" s="68"/>
      <c r="V10" s="50"/>
    </row>
    <row r="11" spans="1:22" s="51" customFormat="1" ht="15.75">
      <c r="A11" s="76">
        <v>6</v>
      </c>
      <c r="B11" s="196" t="s">
        <v>294</v>
      </c>
      <c r="C11" s="216">
        <f t="shared" si="0"/>
        <v>2.2</v>
      </c>
      <c r="D11" s="66"/>
      <c r="E11" s="66">
        <v>2.2</v>
      </c>
      <c r="F11" s="66"/>
      <c r="G11" s="68"/>
      <c r="H11" s="65"/>
      <c r="I11" s="66">
        <v>2.2</v>
      </c>
      <c r="J11" s="66"/>
      <c r="K11" s="91"/>
      <c r="L11" s="67">
        <v>2.2</v>
      </c>
      <c r="M11" s="66"/>
      <c r="O11" s="66">
        <v>2.2</v>
      </c>
      <c r="P11" s="66"/>
      <c r="Q11" s="68"/>
      <c r="R11" s="67"/>
      <c r="S11" s="66"/>
      <c r="T11" s="66"/>
      <c r="U11" s="68"/>
      <c r="V11" s="50"/>
    </row>
    <row r="12" spans="1:22" s="51" customFormat="1" ht="15.75">
      <c r="A12" s="76">
        <v>7</v>
      </c>
      <c r="B12" s="166" t="s">
        <v>374</v>
      </c>
      <c r="C12" s="216">
        <f t="shared" si="0"/>
        <v>11.700000000000001</v>
      </c>
      <c r="D12" s="66"/>
      <c r="E12" s="66">
        <v>1.4</v>
      </c>
      <c r="F12" s="66">
        <v>10.3</v>
      </c>
      <c r="G12" s="68"/>
      <c r="H12" s="65"/>
      <c r="I12" s="66"/>
      <c r="J12" s="66">
        <v>11.7</v>
      </c>
      <c r="K12" s="91"/>
      <c r="L12" s="67">
        <v>11.7</v>
      </c>
      <c r="M12" s="66"/>
      <c r="N12" s="66"/>
      <c r="O12" s="66">
        <v>1.4</v>
      </c>
      <c r="P12" s="66">
        <v>10.3</v>
      </c>
      <c r="Q12" s="68"/>
      <c r="R12" s="67"/>
      <c r="S12" s="66"/>
      <c r="T12" s="66"/>
      <c r="U12" s="68"/>
      <c r="V12" s="50"/>
    </row>
    <row r="13" spans="1:22" s="51" customFormat="1" ht="15.75">
      <c r="A13" s="76">
        <v>8</v>
      </c>
      <c r="B13" s="195" t="s">
        <v>295</v>
      </c>
      <c r="C13" s="216">
        <f t="shared" si="0"/>
        <v>0.7</v>
      </c>
      <c r="D13" s="66"/>
      <c r="E13" s="66"/>
      <c r="F13" s="66"/>
      <c r="G13" s="68">
        <v>0.7</v>
      </c>
      <c r="H13" s="65"/>
      <c r="I13" s="66"/>
      <c r="J13" s="66"/>
      <c r="K13" s="91">
        <v>0.7</v>
      </c>
      <c r="L13" s="67">
        <v>0.7</v>
      </c>
      <c r="M13" s="66"/>
      <c r="N13" s="66"/>
      <c r="O13" s="66"/>
      <c r="Q13" s="66">
        <v>0.7</v>
      </c>
      <c r="R13" s="67"/>
      <c r="S13" s="66"/>
      <c r="T13" s="66"/>
      <c r="U13" s="68"/>
      <c r="V13" s="50"/>
    </row>
    <row r="14" spans="1:22" s="51" customFormat="1" ht="15.75">
      <c r="A14" s="76">
        <v>9</v>
      </c>
      <c r="B14" s="307" t="s">
        <v>386</v>
      </c>
      <c r="C14" s="205">
        <f t="shared" si="0"/>
        <v>22.58</v>
      </c>
      <c r="D14" s="66"/>
      <c r="E14" s="66">
        <v>22.58</v>
      </c>
      <c r="F14" s="66"/>
      <c r="G14" s="68"/>
      <c r="H14" s="65"/>
      <c r="I14" s="66">
        <v>22.58</v>
      </c>
      <c r="J14" s="66"/>
      <c r="K14" s="91"/>
      <c r="L14" s="67">
        <v>22.58</v>
      </c>
      <c r="M14" s="66"/>
      <c r="N14" s="66"/>
      <c r="O14" s="66">
        <v>22.58</v>
      </c>
      <c r="P14" s="66"/>
      <c r="Q14" s="68"/>
      <c r="R14" s="67">
        <v>3</v>
      </c>
      <c r="S14" s="66">
        <v>186.55</v>
      </c>
      <c r="T14" s="66">
        <v>3</v>
      </c>
      <c r="U14" s="68">
        <v>186.55</v>
      </c>
      <c r="V14" s="50"/>
    </row>
    <row r="15" spans="1:22" s="51" customFormat="1" ht="15.75">
      <c r="A15" s="76">
        <v>10</v>
      </c>
      <c r="B15" s="165" t="s">
        <v>298</v>
      </c>
      <c r="C15" s="216">
        <f t="shared" si="0"/>
        <v>15.2</v>
      </c>
      <c r="D15" s="81"/>
      <c r="E15" s="81">
        <v>15.2</v>
      </c>
      <c r="F15" s="81"/>
      <c r="G15" s="82"/>
      <c r="H15" s="80"/>
      <c r="I15" s="81">
        <v>15.2</v>
      </c>
      <c r="J15" s="81"/>
      <c r="K15" s="82"/>
      <c r="L15" s="80">
        <v>15.2</v>
      </c>
      <c r="M15" s="81"/>
      <c r="N15" s="144"/>
      <c r="O15" s="81">
        <v>15.2</v>
      </c>
      <c r="P15" s="81"/>
      <c r="Q15" s="82"/>
      <c r="R15" s="80">
        <v>2</v>
      </c>
      <c r="S15" s="81">
        <v>66.2</v>
      </c>
      <c r="T15" s="81">
        <v>2</v>
      </c>
      <c r="U15" s="82">
        <v>66.2</v>
      </c>
      <c r="V15" s="50"/>
    </row>
    <row r="16" spans="1:22" s="51" customFormat="1" ht="15.75">
      <c r="A16" s="76">
        <v>11</v>
      </c>
      <c r="B16" s="166" t="s">
        <v>296</v>
      </c>
      <c r="C16" s="216">
        <f t="shared" si="0"/>
        <v>1.5</v>
      </c>
      <c r="D16" s="66"/>
      <c r="E16" s="66">
        <v>1.5</v>
      </c>
      <c r="F16" s="66"/>
      <c r="G16" s="68"/>
      <c r="H16" s="67"/>
      <c r="I16" s="66"/>
      <c r="J16" s="66">
        <v>1.5</v>
      </c>
      <c r="K16" s="68"/>
      <c r="L16" s="67">
        <v>1.5</v>
      </c>
      <c r="M16" s="66"/>
      <c r="N16" s="66"/>
      <c r="O16" s="66">
        <v>1.5</v>
      </c>
      <c r="P16" s="66"/>
      <c r="Q16" s="68"/>
      <c r="R16" s="67"/>
      <c r="S16" s="66"/>
      <c r="T16" s="66"/>
      <c r="U16" s="68"/>
      <c r="V16" s="50"/>
    </row>
    <row r="17" spans="1:22" s="51" customFormat="1" ht="15.75">
      <c r="A17" s="76">
        <v>12</v>
      </c>
      <c r="B17" s="166" t="s">
        <v>297</v>
      </c>
      <c r="C17" s="216">
        <f t="shared" si="0"/>
        <v>1.1</v>
      </c>
      <c r="D17" s="66"/>
      <c r="E17" s="66">
        <v>1.1</v>
      </c>
      <c r="F17" s="66"/>
      <c r="G17" s="68"/>
      <c r="H17" s="67"/>
      <c r="I17" s="66"/>
      <c r="J17" s="66">
        <v>1.1</v>
      </c>
      <c r="K17" s="68"/>
      <c r="L17" s="67">
        <v>1.1</v>
      </c>
      <c r="M17" s="66"/>
      <c r="N17" s="66"/>
      <c r="O17" s="66">
        <v>1.1</v>
      </c>
      <c r="P17" s="66"/>
      <c r="Q17" s="68"/>
      <c r="R17" s="67"/>
      <c r="S17" s="66"/>
      <c r="T17" s="66"/>
      <c r="U17" s="68"/>
      <c r="V17" s="50"/>
    </row>
    <row r="18" spans="1:22" s="51" customFormat="1" ht="15.75">
      <c r="A18" s="76">
        <v>13</v>
      </c>
      <c r="B18" s="170" t="s">
        <v>95</v>
      </c>
      <c r="C18" s="216">
        <f t="shared" si="0"/>
        <v>45.8</v>
      </c>
      <c r="D18" s="81"/>
      <c r="E18" s="81">
        <v>2.2</v>
      </c>
      <c r="F18" s="81">
        <v>17.3</v>
      </c>
      <c r="G18" s="82">
        <v>26.3</v>
      </c>
      <c r="H18" s="80"/>
      <c r="I18" s="81"/>
      <c r="J18" s="81">
        <v>45.8</v>
      </c>
      <c r="K18" s="82"/>
      <c r="L18" s="80">
        <v>45.8</v>
      </c>
      <c r="M18" s="81"/>
      <c r="N18" s="81"/>
      <c r="O18" s="81">
        <v>2.2</v>
      </c>
      <c r="P18" s="81">
        <v>17.3</v>
      </c>
      <c r="Q18" s="82">
        <v>26.3</v>
      </c>
      <c r="R18" s="80">
        <v>5</v>
      </c>
      <c r="S18" s="81">
        <v>187</v>
      </c>
      <c r="T18" s="81">
        <v>1</v>
      </c>
      <c r="U18" s="82">
        <v>77.8</v>
      </c>
      <c r="V18" s="50"/>
    </row>
    <row r="19" spans="1:22" s="51" customFormat="1" ht="16.5" thickBot="1">
      <c r="A19" s="76">
        <v>14</v>
      </c>
      <c r="B19" s="166" t="s">
        <v>96</v>
      </c>
      <c r="C19" s="216">
        <f t="shared" si="0"/>
        <v>15</v>
      </c>
      <c r="D19" s="66"/>
      <c r="E19" s="66"/>
      <c r="F19" s="66">
        <v>1</v>
      </c>
      <c r="G19" s="68">
        <v>14</v>
      </c>
      <c r="H19" s="67"/>
      <c r="I19" s="66"/>
      <c r="J19" s="66">
        <v>15</v>
      </c>
      <c r="K19" s="68"/>
      <c r="L19" s="67">
        <v>15</v>
      </c>
      <c r="M19" s="66"/>
      <c r="N19" s="66"/>
      <c r="O19" s="66"/>
      <c r="P19" s="66">
        <v>1</v>
      </c>
      <c r="Q19" s="68">
        <v>14</v>
      </c>
      <c r="R19" s="67"/>
      <c r="S19" s="66"/>
      <c r="T19" s="66"/>
      <c r="U19" s="68"/>
      <c r="V19" s="50"/>
    </row>
    <row r="20" spans="1:21" s="97" customFormat="1" ht="16.5" thickBot="1">
      <c r="A20" s="116"/>
      <c r="B20" s="128" t="s">
        <v>97</v>
      </c>
      <c r="C20" s="117">
        <f aca="true" t="shared" si="1" ref="C20:U20">SUM(C6:C19)</f>
        <v>171.48</v>
      </c>
      <c r="D20" s="129">
        <f t="shared" si="1"/>
        <v>0</v>
      </c>
      <c r="E20" s="129">
        <f t="shared" si="1"/>
        <v>91.97999999999999</v>
      </c>
      <c r="F20" s="129">
        <f t="shared" si="1"/>
        <v>38.5</v>
      </c>
      <c r="G20" s="130">
        <f t="shared" si="1"/>
        <v>41</v>
      </c>
      <c r="H20" s="117">
        <f t="shared" si="1"/>
        <v>0</v>
      </c>
      <c r="I20" s="129">
        <f t="shared" si="1"/>
        <v>81.78</v>
      </c>
      <c r="J20" s="129">
        <f t="shared" si="1"/>
        <v>89</v>
      </c>
      <c r="K20" s="130">
        <f t="shared" si="1"/>
        <v>0.7</v>
      </c>
      <c r="L20" s="117">
        <f t="shared" si="1"/>
        <v>171.48</v>
      </c>
      <c r="M20" s="129">
        <f t="shared" si="1"/>
        <v>0</v>
      </c>
      <c r="N20" s="129">
        <f t="shared" si="1"/>
        <v>0</v>
      </c>
      <c r="O20" s="129">
        <f t="shared" si="1"/>
        <v>91.97999999999999</v>
      </c>
      <c r="P20" s="129">
        <f t="shared" si="1"/>
        <v>38.5</v>
      </c>
      <c r="Q20" s="130">
        <f t="shared" si="1"/>
        <v>41</v>
      </c>
      <c r="R20" s="117">
        <f t="shared" si="1"/>
        <v>13</v>
      </c>
      <c r="S20" s="129">
        <f t="shared" si="1"/>
        <v>631.55</v>
      </c>
      <c r="T20" s="129">
        <f t="shared" si="1"/>
        <v>8</v>
      </c>
      <c r="U20" s="130">
        <f t="shared" si="1"/>
        <v>503.85</v>
      </c>
    </row>
    <row r="21" spans="1:21" ht="16.5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6.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6.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6.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6.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6.5">
      <c r="A26" s="3"/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6.5">
      <c r="A27" s="3"/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6.5">
      <c r="A28" s="3"/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6.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6.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6.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6.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6.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6.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6.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6.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6.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6.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6.5">
      <c r="A41" s="3"/>
      <c r="B41" s="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6.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</sheetData>
  <mergeCells count="24">
    <mergeCell ref="T4:U4"/>
    <mergeCell ref="A1:U1"/>
    <mergeCell ref="M4:M5"/>
    <mergeCell ref="N4:N5"/>
    <mergeCell ref="O4:O5"/>
    <mergeCell ref="P4:P5"/>
    <mergeCell ref="I4:I5"/>
    <mergeCell ref="J4:J5"/>
    <mergeCell ref="R3:U3"/>
    <mergeCell ref="R4:S4"/>
    <mergeCell ref="L3:Q3"/>
    <mergeCell ref="K4:K5"/>
    <mergeCell ref="Q4:Q5"/>
    <mergeCell ref="L4:L5"/>
    <mergeCell ref="H3:K3"/>
    <mergeCell ref="H4:H5"/>
    <mergeCell ref="A3:A5"/>
    <mergeCell ref="B3:B5"/>
    <mergeCell ref="C4:C5"/>
    <mergeCell ref="D4:D5"/>
    <mergeCell ref="C3:G3"/>
    <mergeCell ref="E4:E5"/>
    <mergeCell ref="F4:F5"/>
    <mergeCell ref="G4:G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M19" sqref="M19:Q19"/>
    </sheetView>
  </sheetViews>
  <sheetFormatPr defaultColWidth="9.00390625" defaultRowHeight="12.75"/>
  <cols>
    <col min="1" max="1" width="5.375" style="0" customWidth="1"/>
    <col min="2" max="2" width="42.875" style="0" customWidth="1"/>
    <col min="4" max="4" width="7.75390625" style="0" customWidth="1"/>
    <col min="6" max="7" width="9.00390625" style="0" customWidth="1"/>
    <col min="8" max="8" width="8.625" style="0" customWidth="1"/>
    <col min="9" max="9" width="7.75390625" style="0" customWidth="1"/>
    <col min="10" max="11" width="8.375" style="0" customWidth="1"/>
    <col min="12" max="12" width="8.25390625" style="0" customWidth="1"/>
    <col min="13" max="13" width="7.625" style="0" customWidth="1"/>
    <col min="14" max="14" width="7.875" style="0" customWidth="1"/>
    <col min="15" max="16" width="8.625" style="0" customWidth="1"/>
    <col min="17" max="17" width="8.375" style="0" customWidth="1"/>
    <col min="18" max="18" width="6.875" style="0" customWidth="1"/>
    <col min="20" max="20" width="6.75390625" style="0" customWidth="1"/>
    <col min="22" max="22" width="16.125" style="0" customWidth="1"/>
  </cols>
  <sheetData>
    <row r="1" spans="1:21" ht="18.75">
      <c r="A1" s="371" t="s">
        <v>422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66" t="s">
        <v>140</v>
      </c>
      <c r="B3" s="366" t="s">
        <v>42</v>
      </c>
      <c r="C3" s="361" t="s">
        <v>142</v>
      </c>
      <c r="D3" s="362"/>
      <c r="E3" s="362"/>
      <c r="F3" s="362"/>
      <c r="G3" s="363"/>
      <c r="H3" s="361" t="s">
        <v>143</v>
      </c>
      <c r="I3" s="362"/>
      <c r="J3" s="362"/>
      <c r="K3" s="363"/>
      <c r="L3" s="361" t="s">
        <v>80</v>
      </c>
      <c r="M3" s="362"/>
      <c r="N3" s="362"/>
      <c r="O3" s="362"/>
      <c r="P3" s="362"/>
      <c r="Q3" s="363"/>
      <c r="R3" s="361" t="s">
        <v>144</v>
      </c>
      <c r="S3" s="362"/>
      <c r="T3" s="362"/>
      <c r="U3" s="363"/>
    </row>
    <row r="4" spans="1:21" ht="15.75">
      <c r="A4" s="367"/>
      <c r="B4" s="367"/>
      <c r="C4" s="359" t="s">
        <v>145</v>
      </c>
      <c r="D4" s="348" t="s">
        <v>146</v>
      </c>
      <c r="E4" s="348" t="s">
        <v>147</v>
      </c>
      <c r="F4" s="348" t="s">
        <v>148</v>
      </c>
      <c r="G4" s="350" t="s">
        <v>149</v>
      </c>
      <c r="H4" s="359" t="s">
        <v>150</v>
      </c>
      <c r="I4" s="348" t="s">
        <v>151</v>
      </c>
      <c r="J4" s="348" t="s">
        <v>152</v>
      </c>
      <c r="K4" s="350" t="s">
        <v>153</v>
      </c>
      <c r="L4" s="359" t="s">
        <v>145</v>
      </c>
      <c r="M4" s="348" t="s">
        <v>99</v>
      </c>
      <c r="N4" s="348" t="s">
        <v>100</v>
      </c>
      <c r="O4" s="348" t="s">
        <v>101</v>
      </c>
      <c r="P4" s="348" t="s">
        <v>102</v>
      </c>
      <c r="Q4" s="350" t="s">
        <v>103</v>
      </c>
      <c r="R4" s="372" t="s">
        <v>145</v>
      </c>
      <c r="S4" s="365"/>
      <c r="T4" s="364" t="s">
        <v>154</v>
      </c>
      <c r="U4" s="370"/>
    </row>
    <row r="5" spans="1:21" ht="16.5" thickBot="1">
      <c r="A5" s="368"/>
      <c r="B5" s="368"/>
      <c r="C5" s="360"/>
      <c r="D5" s="349"/>
      <c r="E5" s="349"/>
      <c r="F5" s="349"/>
      <c r="G5" s="351"/>
      <c r="H5" s="360"/>
      <c r="I5" s="349"/>
      <c r="J5" s="349"/>
      <c r="K5" s="351"/>
      <c r="L5" s="360"/>
      <c r="M5" s="349"/>
      <c r="N5" s="349"/>
      <c r="O5" s="349"/>
      <c r="P5" s="349"/>
      <c r="Q5" s="351"/>
      <c r="R5" s="15" t="s">
        <v>156</v>
      </c>
      <c r="S5" s="16" t="s">
        <v>157</v>
      </c>
      <c r="T5" s="16" t="s">
        <v>156</v>
      </c>
      <c r="U5" s="17" t="s">
        <v>158</v>
      </c>
    </row>
    <row r="6" spans="1:22" s="51" customFormat="1" ht="15.75">
      <c r="A6" s="60">
        <v>1</v>
      </c>
      <c r="B6" s="159" t="s">
        <v>389</v>
      </c>
      <c r="C6" s="160">
        <f>SUM(D6:G6)</f>
        <v>18.8</v>
      </c>
      <c r="D6" s="58"/>
      <c r="E6" s="58">
        <v>18.8</v>
      </c>
      <c r="F6" s="58"/>
      <c r="G6" s="59"/>
      <c r="H6" s="57"/>
      <c r="I6" s="50">
        <v>13</v>
      </c>
      <c r="J6" s="58">
        <v>5.8</v>
      </c>
      <c r="K6" s="59"/>
      <c r="L6" s="57">
        <f>SUM(M6:Q6)</f>
        <v>18.8</v>
      </c>
      <c r="M6" s="58"/>
      <c r="N6" s="58">
        <v>18.8</v>
      </c>
      <c r="O6" s="58"/>
      <c r="P6" s="58"/>
      <c r="Q6" s="59"/>
      <c r="R6" s="57">
        <v>2</v>
      </c>
      <c r="S6" s="58">
        <f>45+97.7</f>
        <v>142.7</v>
      </c>
      <c r="T6" s="58">
        <v>2</v>
      </c>
      <c r="U6" s="59">
        <v>142.7</v>
      </c>
      <c r="V6" s="50"/>
    </row>
    <row r="7" spans="1:22" s="51" customFormat="1" ht="15.75">
      <c r="A7" s="199">
        <v>2</v>
      </c>
      <c r="B7" s="186" t="s">
        <v>179</v>
      </c>
      <c r="C7" s="161">
        <f aca="true" t="shared" si="0" ref="C7:C18">SUM(D7:G7)</f>
        <v>23.9</v>
      </c>
      <c r="D7" s="47"/>
      <c r="E7" s="47">
        <v>23.9</v>
      </c>
      <c r="F7" s="47"/>
      <c r="G7" s="49"/>
      <c r="H7" s="46"/>
      <c r="I7" s="53"/>
      <c r="J7" s="47">
        <v>23.9</v>
      </c>
      <c r="K7" s="49"/>
      <c r="L7" s="52">
        <f aca="true" t="shared" si="1" ref="L7:L18">SUM(M7:Q7)</f>
        <v>23.9</v>
      </c>
      <c r="M7" s="47"/>
      <c r="N7" s="47"/>
      <c r="O7" s="47">
        <v>23.9</v>
      </c>
      <c r="P7" s="47"/>
      <c r="Q7" s="49"/>
      <c r="R7" s="46">
        <v>2</v>
      </c>
      <c r="S7" s="47">
        <v>82.4</v>
      </c>
      <c r="T7" s="47">
        <v>2</v>
      </c>
      <c r="U7" s="49">
        <v>82.4</v>
      </c>
      <c r="V7" s="50"/>
    </row>
    <row r="8" spans="1:22" s="51" customFormat="1" ht="15.75">
      <c r="A8" s="61">
        <v>3</v>
      </c>
      <c r="B8" s="187" t="s">
        <v>299</v>
      </c>
      <c r="C8" s="161">
        <f t="shared" si="0"/>
        <v>4.4</v>
      </c>
      <c r="D8" s="53"/>
      <c r="E8" s="53">
        <v>4.4</v>
      </c>
      <c r="F8" s="53"/>
      <c r="G8" s="55"/>
      <c r="H8" s="52"/>
      <c r="I8" s="53"/>
      <c r="J8" s="53">
        <v>4.4</v>
      </c>
      <c r="K8" s="55"/>
      <c r="L8" s="52">
        <f t="shared" si="1"/>
        <v>4.4</v>
      </c>
      <c r="M8" s="53"/>
      <c r="N8" s="53"/>
      <c r="O8" s="53">
        <v>4.4</v>
      </c>
      <c r="P8" s="53"/>
      <c r="Q8" s="55"/>
      <c r="R8" s="52"/>
      <c r="S8" s="53"/>
      <c r="T8" s="53"/>
      <c r="U8" s="55"/>
      <c r="V8" s="50"/>
    </row>
    <row r="9" spans="1:22" s="51" customFormat="1" ht="15.75">
      <c r="A9" s="199">
        <v>4</v>
      </c>
      <c r="B9" s="187" t="s">
        <v>180</v>
      </c>
      <c r="C9" s="161">
        <f t="shared" si="0"/>
        <v>36.7</v>
      </c>
      <c r="D9" s="53"/>
      <c r="E9" s="53">
        <v>21</v>
      </c>
      <c r="F9" s="53">
        <v>15.7</v>
      </c>
      <c r="G9" s="55"/>
      <c r="H9" s="52"/>
      <c r="I9" s="53"/>
      <c r="J9" s="53">
        <v>36.7</v>
      </c>
      <c r="K9" s="55"/>
      <c r="L9" s="52">
        <f t="shared" si="1"/>
        <v>36.7</v>
      </c>
      <c r="M9" s="53"/>
      <c r="N9" s="53"/>
      <c r="O9" s="53">
        <v>21</v>
      </c>
      <c r="P9" s="53">
        <v>15.7</v>
      </c>
      <c r="Q9" s="55"/>
      <c r="R9" s="52">
        <v>1</v>
      </c>
      <c r="S9" s="53">
        <v>18.5</v>
      </c>
      <c r="T9" s="53">
        <v>1</v>
      </c>
      <c r="U9" s="55">
        <v>18.5</v>
      </c>
      <c r="V9" s="50"/>
    </row>
    <row r="10" spans="1:22" s="51" customFormat="1" ht="15.75">
      <c r="A10" s="61">
        <v>5</v>
      </c>
      <c r="B10" s="189" t="s">
        <v>98</v>
      </c>
      <c r="C10" s="161">
        <f t="shared" si="0"/>
        <v>4</v>
      </c>
      <c r="D10" s="53"/>
      <c r="E10" s="53"/>
      <c r="F10" s="53">
        <v>4</v>
      </c>
      <c r="G10" s="55"/>
      <c r="H10" s="52"/>
      <c r="I10" s="53"/>
      <c r="J10" s="53">
        <v>4</v>
      </c>
      <c r="K10" s="55"/>
      <c r="L10" s="52">
        <f t="shared" si="1"/>
        <v>4</v>
      </c>
      <c r="M10" s="53"/>
      <c r="N10" s="53"/>
      <c r="O10" s="85"/>
      <c r="P10" s="53">
        <v>4</v>
      </c>
      <c r="Q10" s="55"/>
      <c r="R10" s="52"/>
      <c r="S10" s="53"/>
      <c r="T10" s="53"/>
      <c r="U10" s="55"/>
      <c r="V10" s="50"/>
    </row>
    <row r="11" spans="1:22" s="51" customFormat="1" ht="15.75">
      <c r="A11" s="199">
        <v>6</v>
      </c>
      <c r="B11" s="157" t="s">
        <v>300</v>
      </c>
      <c r="C11" s="161">
        <f t="shared" si="0"/>
        <v>3.67</v>
      </c>
      <c r="D11" s="47"/>
      <c r="E11" s="47">
        <v>3.67</v>
      </c>
      <c r="F11" s="47"/>
      <c r="G11" s="49"/>
      <c r="H11" s="46"/>
      <c r="I11" s="47"/>
      <c r="J11" s="47">
        <v>3.67</v>
      </c>
      <c r="K11" s="49"/>
      <c r="L11" s="52">
        <f t="shared" si="1"/>
        <v>3.67</v>
      </c>
      <c r="M11" s="47"/>
      <c r="N11" s="47"/>
      <c r="O11" s="47">
        <v>3.67</v>
      </c>
      <c r="P11" s="47"/>
      <c r="Q11" s="49"/>
      <c r="R11" s="46"/>
      <c r="S11" s="47"/>
      <c r="T11" s="47"/>
      <c r="U11" s="49"/>
      <c r="V11" s="50"/>
    </row>
    <row r="12" spans="1:22" s="51" customFormat="1" ht="15.75">
      <c r="A12" s="61">
        <v>7</v>
      </c>
      <c r="B12" s="157" t="s">
        <v>301</v>
      </c>
      <c r="C12" s="161">
        <f t="shared" si="0"/>
        <v>0.5</v>
      </c>
      <c r="D12" s="53">
        <v>0.3</v>
      </c>
      <c r="E12" s="53">
        <v>0.2</v>
      </c>
      <c r="F12" s="53"/>
      <c r="G12" s="55"/>
      <c r="H12" s="52"/>
      <c r="I12" s="53"/>
      <c r="J12" s="53"/>
      <c r="K12" s="55">
        <v>0.5</v>
      </c>
      <c r="L12" s="52">
        <f t="shared" si="1"/>
        <v>0.5</v>
      </c>
      <c r="M12" s="53"/>
      <c r="N12" s="53"/>
      <c r="O12" s="53">
        <v>0.5</v>
      </c>
      <c r="P12" s="53"/>
      <c r="Q12" s="55"/>
      <c r="R12" s="52"/>
      <c r="S12" s="53"/>
      <c r="T12" s="53"/>
      <c r="U12" s="55"/>
      <c r="V12" s="50"/>
    </row>
    <row r="13" spans="1:22" s="51" customFormat="1" ht="15.75">
      <c r="A13" s="199">
        <v>8</v>
      </c>
      <c r="B13" s="162" t="s">
        <v>302</v>
      </c>
      <c r="C13" s="161">
        <f t="shared" si="0"/>
        <v>1.3</v>
      </c>
      <c r="D13" s="53"/>
      <c r="E13" s="53">
        <v>1.3</v>
      </c>
      <c r="F13" s="53"/>
      <c r="G13" s="55"/>
      <c r="H13" s="52"/>
      <c r="I13" s="53"/>
      <c r="J13" s="53">
        <v>1.3</v>
      </c>
      <c r="K13" s="55"/>
      <c r="L13" s="52">
        <f t="shared" si="1"/>
        <v>1.3</v>
      </c>
      <c r="M13" s="53"/>
      <c r="N13" s="53"/>
      <c r="O13" s="53">
        <v>1.3</v>
      </c>
      <c r="P13" s="53"/>
      <c r="Q13" s="55"/>
      <c r="R13" s="52"/>
      <c r="S13" s="53"/>
      <c r="T13" s="53"/>
      <c r="U13" s="55"/>
      <c r="V13" s="50"/>
    </row>
    <row r="14" spans="1:22" s="51" customFormat="1" ht="15.75">
      <c r="A14" s="61">
        <v>9</v>
      </c>
      <c r="B14" s="157" t="s">
        <v>303</v>
      </c>
      <c r="C14" s="161">
        <f t="shared" si="0"/>
        <v>0.8999999999999999</v>
      </c>
      <c r="D14" s="53"/>
      <c r="E14" s="53">
        <v>0.2</v>
      </c>
      <c r="F14" s="53">
        <v>0.7</v>
      </c>
      <c r="G14" s="55"/>
      <c r="H14" s="52"/>
      <c r="I14" s="53"/>
      <c r="J14" s="53">
        <v>0.9</v>
      </c>
      <c r="K14" s="55"/>
      <c r="L14" s="52">
        <f t="shared" si="1"/>
        <v>0.8999999999999999</v>
      </c>
      <c r="M14" s="53"/>
      <c r="N14" s="53"/>
      <c r="O14" s="53">
        <v>0.2</v>
      </c>
      <c r="P14" s="53">
        <v>0.7</v>
      </c>
      <c r="Q14" s="55"/>
      <c r="R14" s="52"/>
      <c r="S14" s="53"/>
      <c r="T14" s="53"/>
      <c r="U14" s="55"/>
      <c r="V14" s="50"/>
    </row>
    <row r="15" spans="1:22" s="51" customFormat="1" ht="15.75">
      <c r="A15" s="199">
        <v>10</v>
      </c>
      <c r="B15" s="157" t="s">
        <v>104</v>
      </c>
      <c r="C15" s="161">
        <f t="shared" si="0"/>
        <v>4</v>
      </c>
      <c r="D15" s="53"/>
      <c r="E15" s="53">
        <v>0.2</v>
      </c>
      <c r="F15" s="53">
        <v>3.8</v>
      </c>
      <c r="G15" s="55"/>
      <c r="H15" s="52"/>
      <c r="I15" s="53"/>
      <c r="J15" s="53">
        <v>4</v>
      </c>
      <c r="K15" s="55"/>
      <c r="L15" s="52">
        <f t="shared" si="1"/>
        <v>4</v>
      </c>
      <c r="M15" s="53"/>
      <c r="N15" s="53"/>
      <c r="O15" s="53">
        <v>0.2</v>
      </c>
      <c r="P15" s="53">
        <v>3.8</v>
      </c>
      <c r="Q15" s="55"/>
      <c r="R15" s="52"/>
      <c r="S15" s="53"/>
      <c r="T15" s="53"/>
      <c r="U15" s="55"/>
      <c r="V15" s="50"/>
    </row>
    <row r="16" spans="1:22" s="51" customFormat="1" ht="15.75">
      <c r="A16" s="61">
        <v>11</v>
      </c>
      <c r="B16" s="162" t="s">
        <v>181</v>
      </c>
      <c r="C16" s="161">
        <f t="shared" si="0"/>
        <v>1.9</v>
      </c>
      <c r="D16" s="53"/>
      <c r="E16" s="53">
        <f>1.9-0.9</f>
        <v>0.9999999999999999</v>
      </c>
      <c r="F16" s="53">
        <v>0.9</v>
      </c>
      <c r="G16" s="55"/>
      <c r="H16" s="52"/>
      <c r="I16" s="53"/>
      <c r="J16" s="53">
        <v>1.9</v>
      </c>
      <c r="K16" s="55"/>
      <c r="L16" s="52">
        <f t="shared" si="1"/>
        <v>1.9</v>
      </c>
      <c r="M16" s="53"/>
      <c r="N16" s="53"/>
      <c r="O16" s="53">
        <f>1.9-0.9</f>
        <v>0.9999999999999999</v>
      </c>
      <c r="P16" s="53">
        <v>0.9</v>
      </c>
      <c r="Q16" s="55"/>
      <c r="R16" s="52"/>
      <c r="S16" s="53"/>
      <c r="T16" s="53"/>
      <c r="U16" s="55"/>
      <c r="V16" s="50"/>
    </row>
    <row r="17" spans="1:22" s="51" customFormat="1" ht="31.5" customHeight="1">
      <c r="A17" s="199">
        <v>12</v>
      </c>
      <c r="B17" s="164" t="s">
        <v>305</v>
      </c>
      <c r="C17" s="161">
        <f t="shared" si="0"/>
        <v>10.8</v>
      </c>
      <c r="D17" s="53"/>
      <c r="E17" s="53">
        <v>6.25</v>
      </c>
      <c r="F17" s="53">
        <v>4.55</v>
      </c>
      <c r="G17" s="55"/>
      <c r="H17" s="52"/>
      <c r="I17" s="53"/>
      <c r="J17" s="53">
        <v>10.8</v>
      </c>
      <c r="K17" s="55"/>
      <c r="L17" s="52">
        <f t="shared" si="1"/>
        <v>10.8</v>
      </c>
      <c r="M17" s="53"/>
      <c r="N17" s="53"/>
      <c r="O17" s="53">
        <v>6.31</v>
      </c>
      <c r="P17" s="53">
        <v>4.49</v>
      </c>
      <c r="Q17" s="55"/>
      <c r="R17" s="52"/>
      <c r="S17" s="53"/>
      <c r="T17" s="53"/>
      <c r="U17" s="55"/>
      <c r="V17" s="50"/>
    </row>
    <row r="18" spans="1:22" s="51" customFormat="1" ht="16.5" thickBot="1">
      <c r="A18" s="61">
        <v>13</v>
      </c>
      <c r="B18" s="157" t="s">
        <v>304</v>
      </c>
      <c r="C18" s="167">
        <f t="shared" si="0"/>
        <v>1.9</v>
      </c>
      <c r="D18" s="53"/>
      <c r="E18" s="53">
        <v>1.9</v>
      </c>
      <c r="F18" s="53"/>
      <c r="G18" s="55"/>
      <c r="H18" s="52"/>
      <c r="I18" s="53"/>
      <c r="J18" s="53">
        <v>1.9</v>
      </c>
      <c r="K18" s="55"/>
      <c r="L18" s="158">
        <f t="shared" si="1"/>
        <v>1.9</v>
      </c>
      <c r="M18" s="53"/>
      <c r="N18" s="53"/>
      <c r="O18" s="53">
        <v>1.9</v>
      </c>
      <c r="P18" s="53"/>
      <c r="Q18" s="55"/>
      <c r="R18" s="52"/>
      <c r="S18" s="53"/>
      <c r="T18" s="53"/>
      <c r="U18" s="55"/>
      <c r="V18" s="50"/>
    </row>
    <row r="19" spans="1:21" s="97" customFormat="1" ht="16.5" thickBot="1">
      <c r="A19" s="99"/>
      <c r="B19" s="145" t="s">
        <v>105</v>
      </c>
      <c r="C19" s="99">
        <f aca="true" t="shared" si="2" ref="C19:U19">SUM(C6:C18)</f>
        <v>112.77000000000002</v>
      </c>
      <c r="D19" s="146">
        <f t="shared" si="2"/>
        <v>0.3</v>
      </c>
      <c r="E19" s="146">
        <f t="shared" si="2"/>
        <v>82.82000000000001</v>
      </c>
      <c r="F19" s="146">
        <f t="shared" si="2"/>
        <v>29.65</v>
      </c>
      <c r="G19" s="145">
        <f t="shared" si="2"/>
        <v>0</v>
      </c>
      <c r="H19" s="99">
        <f t="shared" si="2"/>
        <v>0</v>
      </c>
      <c r="I19" s="146">
        <f t="shared" si="2"/>
        <v>13</v>
      </c>
      <c r="J19" s="146">
        <f t="shared" si="2"/>
        <v>99.27000000000002</v>
      </c>
      <c r="K19" s="145">
        <f t="shared" si="2"/>
        <v>0.5</v>
      </c>
      <c r="L19" s="99">
        <f t="shared" si="2"/>
        <v>112.77000000000002</v>
      </c>
      <c r="M19" s="146">
        <f t="shared" si="2"/>
        <v>0</v>
      </c>
      <c r="N19" s="146">
        <f t="shared" si="2"/>
        <v>18.8</v>
      </c>
      <c r="O19" s="146">
        <f t="shared" si="2"/>
        <v>64.38000000000001</v>
      </c>
      <c r="P19" s="146">
        <f t="shared" si="2"/>
        <v>29.589999999999996</v>
      </c>
      <c r="Q19" s="145">
        <f t="shared" si="2"/>
        <v>0</v>
      </c>
      <c r="R19" s="99">
        <f t="shared" si="2"/>
        <v>5</v>
      </c>
      <c r="S19" s="146">
        <f t="shared" si="2"/>
        <v>243.6</v>
      </c>
      <c r="T19" s="146">
        <f t="shared" si="2"/>
        <v>5</v>
      </c>
      <c r="U19" s="145">
        <f t="shared" si="2"/>
        <v>243.6</v>
      </c>
    </row>
    <row r="28" ht="12.75">
      <c r="O28">
        <v>6.25</v>
      </c>
    </row>
  </sheetData>
  <mergeCells count="24">
    <mergeCell ref="A3:A5"/>
    <mergeCell ref="B3:B5"/>
    <mergeCell ref="C4:C5"/>
    <mergeCell ref="D4:D5"/>
    <mergeCell ref="C3:G3"/>
    <mergeCell ref="E4:E5"/>
    <mergeCell ref="L4:L5"/>
    <mergeCell ref="H4:H5"/>
    <mergeCell ref="Q4:Q5"/>
    <mergeCell ref="R3:U3"/>
    <mergeCell ref="H3:K3"/>
    <mergeCell ref="L3:Q3"/>
    <mergeCell ref="K4:K5"/>
    <mergeCell ref="T4:U4"/>
    <mergeCell ref="A1:U1"/>
    <mergeCell ref="M4:M5"/>
    <mergeCell ref="N4:N5"/>
    <mergeCell ref="O4:O5"/>
    <mergeCell ref="P4:P5"/>
    <mergeCell ref="I4:I5"/>
    <mergeCell ref="J4:J5"/>
    <mergeCell ref="F4:F5"/>
    <mergeCell ref="G4:G5"/>
    <mergeCell ref="R4:S4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5" sqref="M15:Q15"/>
    </sheetView>
  </sheetViews>
  <sheetFormatPr defaultColWidth="9.00390625" defaultRowHeight="12.75"/>
  <cols>
    <col min="1" max="1" width="5.375" style="0" customWidth="1"/>
    <col min="2" max="2" width="39.375" style="0" customWidth="1"/>
    <col min="4" max="4" width="8.375" style="0" customWidth="1"/>
    <col min="5" max="5" width="8.625" style="0" customWidth="1"/>
    <col min="8" max="8" width="7.875" style="0" customWidth="1"/>
    <col min="9" max="9" width="7.375" style="0" customWidth="1"/>
    <col min="10" max="10" width="8.75390625" style="0" customWidth="1"/>
    <col min="11" max="11" width="8.625" style="0" customWidth="1"/>
    <col min="13" max="13" width="7.375" style="0" customWidth="1"/>
    <col min="14" max="14" width="8.25390625" style="0" customWidth="1"/>
    <col min="15" max="15" width="9.00390625" style="0" customWidth="1"/>
    <col min="16" max="16" width="7.875" style="0" customWidth="1"/>
    <col min="17" max="17" width="8.625" style="0" customWidth="1"/>
    <col min="18" max="18" width="6.875" style="0" customWidth="1"/>
    <col min="20" max="20" width="6.75390625" style="0" customWidth="1"/>
    <col min="21" max="21" width="7.625" style="0" customWidth="1"/>
    <col min="22" max="22" width="17.00390625" style="0" customWidth="1"/>
  </cols>
  <sheetData>
    <row r="1" spans="1:21" ht="18.75">
      <c r="A1" s="371" t="s">
        <v>423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66" t="s">
        <v>140</v>
      </c>
      <c r="B3" s="366" t="s">
        <v>42</v>
      </c>
      <c r="C3" s="361" t="s">
        <v>142</v>
      </c>
      <c r="D3" s="362"/>
      <c r="E3" s="362"/>
      <c r="F3" s="362"/>
      <c r="G3" s="363"/>
      <c r="H3" s="361" t="s">
        <v>143</v>
      </c>
      <c r="I3" s="362"/>
      <c r="J3" s="362"/>
      <c r="K3" s="363"/>
      <c r="L3" s="361" t="s">
        <v>80</v>
      </c>
      <c r="M3" s="362"/>
      <c r="N3" s="362"/>
      <c r="O3" s="362"/>
      <c r="P3" s="362"/>
      <c r="Q3" s="363"/>
      <c r="R3" s="361" t="s">
        <v>144</v>
      </c>
      <c r="S3" s="362"/>
      <c r="T3" s="362"/>
      <c r="U3" s="363"/>
    </row>
    <row r="4" spans="1:21" ht="15.75">
      <c r="A4" s="367"/>
      <c r="B4" s="367"/>
      <c r="C4" s="359" t="s">
        <v>145</v>
      </c>
      <c r="D4" s="348" t="s">
        <v>146</v>
      </c>
      <c r="E4" s="348" t="s">
        <v>147</v>
      </c>
      <c r="F4" s="348" t="s">
        <v>148</v>
      </c>
      <c r="G4" s="350" t="s">
        <v>149</v>
      </c>
      <c r="H4" s="359" t="s">
        <v>150</v>
      </c>
      <c r="I4" s="348" t="s">
        <v>151</v>
      </c>
      <c r="J4" s="348" t="s">
        <v>152</v>
      </c>
      <c r="K4" s="350" t="s">
        <v>153</v>
      </c>
      <c r="L4" s="359" t="s">
        <v>145</v>
      </c>
      <c r="M4" s="348" t="s">
        <v>99</v>
      </c>
      <c r="N4" s="348" t="s">
        <v>100</v>
      </c>
      <c r="O4" s="348" t="s">
        <v>101</v>
      </c>
      <c r="P4" s="348" t="s">
        <v>102</v>
      </c>
      <c r="Q4" s="350" t="s">
        <v>103</v>
      </c>
      <c r="R4" s="372" t="s">
        <v>145</v>
      </c>
      <c r="S4" s="365"/>
      <c r="T4" s="364" t="s">
        <v>154</v>
      </c>
      <c r="U4" s="370"/>
    </row>
    <row r="5" spans="1:21" ht="32.25" thickBot="1">
      <c r="A5" s="368"/>
      <c r="B5" s="368"/>
      <c r="C5" s="360"/>
      <c r="D5" s="349"/>
      <c r="E5" s="349"/>
      <c r="F5" s="349"/>
      <c r="G5" s="351"/>
      <c r="H5" s="360"/>
      <c r="I5" s="349"/>
      <c r="J5" s="349"/>
      <c r="K5" s="351"/>
      <c r="L5" s="360"/>
      <c r="M5" s="349"/>
      <c r="N5" s="349"/>
      <c r="O5" s="349"/>
      <c r="P5" s="349"/>
      <c r="Q5" s="351"/>
      <c r="R5" s="15" t="s">
        <v>156</v>
      </c>
      <c r="S5" s="16" t="s">
        <v>157</v>
      </c>
      <c r="T5" s="16" t="s">
        <v>156</v>
      </c>
      <c r="U5" s="17" t="s">
        <v>158</v>
      </c>
    </row>
    <row r="6" spans="1:22" s="51" customFormat="1" ht="31.5">
      <c r="A6" s="74">
        <v>1</v>
      </c>
      <c r="B6" s="190" t="s">
        <v>106</v>
      </c>
      <c r="C6" s="215">
        <f>SUM(D6:G6)</f>
        <v>9.2</v>
      </c>
      <c r="D6" s="209"/>
      <c r="E6" s="209">
        <v>9.2</v>
      </c>
      <c r="F6" s="209"/>
      <c r="G6" s="210"/>
      <c r="H6" s="211"/>
      <c r="I6" s="209"/>
      <c r="J6" s="209">
        <v>9.2</v>
      </c>
      <c r="K6" s="210"/>
      <c r="L6" s="211">
        <f>SUM(M6:Q6)</f>
        <v>9.2</v>
      </c>
      <c r="M6" s="209"/>
      <c r="N6" s="209"/>
      <c r="O6" s="209">
        <v>9.2</v>
      </c>
      <c r="P6" s="209"/>
      <c r="Q6" s="210"/>
      <c r="R6" s="211"/>
      <c r="S6" s="209"/>
      <c r="T6" s="209"/>
      <c r="U6" s="210"/>
      <c r="V6" s="50"/>
    </row>
    <row r="7" spans="1:22" s="51" customFormat="1" ht="31.5">
      <c r="A7" s="76">
        <v>2</v>
      </c>
      <c r="B7" s="170" t="s">
        <v>107</v>
      </c>
      <c r="C7" s="216">
        <f aca="true" t="shared" si="0" ref="C7:C14">SUM(D7:G7)</f>
        <v>24.299999999999997</v>
      </c>
      <c r="D7" s="212"/>
      <c r="E7" s="212">
        <v>18.4</v>
      </c>
      <c r="F7" s="212">
        <v>5.9</v>
      </c>
      <c r="G7" s="213"/>
      <c r="H7" s="214"/>
      <c r="I7" s="212"/>
      <c r="J7" s="212">
        <v>24.3</v>
      </c>
      <c r="K7" s="213"/>
      <c r="L7" s="205">
        <f aca="true" t="shared" si="1" ref="L7:L14">SUM(M7:Q7)</f>
        <v>24.299999999999997</v>
      </c>
      <c r="M7" s="212"/>
      <c r="N7" s="224"/>
      <c r="O7" s="212">
        <v>18.4</v>
      </c>
      <c r="P7" s="212">
        <v>5.9</v>
      </c>
      <c r="Q7" s="213"/>
      <c r="R7" s="214">
        <v>3</v>
      </c>
      <c r="S7" s="212">
        <v>163.43</v>
      </c>
      <c r="T7" s="212"/>
      <c r="U7" s="213"/>
      <c r="V7" s="50"/>
    </row>
    <row r="8" spans="1:22" s="51" customFormat="1" ht="15.75">
      <c r="A8" s="76">
        <v>3</v>
      </c>
      <c r="B8" s="166" t="s">
        <v>313</v>
      </c>
      <c r="C8" s="216">
        <f t="shared" si="0"/>
        <v>2.9000000000000004</v>
      </c>
      <c r="D8" s="224"/>
      <c r="E8" s="224">
        <v>1.6</v>
      </c>
      <c r="F8" s="224">
        <v>1.3</v>
      </c>
      <c r="G8" s="225"/>
      <c r="H8" s="205"/>
      <c r="I8" s="224"/>
      <c r="J8" s="224">
        <v>2.9</v>
      </c>
      <c r="K8" s="225"/>
      <c r="L8" s="205">
        <f t="shared" si="1"/>
        <v>2.9000000000000004</v>
      </c>
      <c r="M8" s="224"/>
      <c r="N8" s="224"/>
      <c r="O8" s="224">
        <v>1.6</v>
      </c>
      <c r="P8" s="224">
        <v>1.3</v>
      </c>
      <c r="Q8" s="225"/>
      <c r="R8" s="205"/>
      <c r="S8" s="224"/>
      <c r="T8" s="224"/>
      <c r="U8" s="225"/>
      <c r="V8" s="50"/>
    </row>
    <row r="9" spans="1:22" s="51" customFormat="1" ht="15.75">
      <c r="A9" s="76">
        <v>4</v>
      </c>
      <c r="B9" s="162" t="s">
        <v>183</v>
      </c>
      <c r="C9" s="216">
        <f t="shared" si="0"/>
        <v>6</v>
      </c>
      <c r="D9" s="224"/>
      <c r="E9" s="224"/>
      <c r="F9" s="224">
        <v>6</v>
      </c>
      <c r="G9" s="225"/>
      <c r="H9" s="205"/>
      <c r="I9" s="224"/>
      <c r="J9" s="224">
        <v>6</v>
      </c>
      <c r="K9" s="225"/>
      <c r="L9" s="205">
        <f t="shared" si="1"/>
        <v>6</v>
      </c>
      <c r="M9" s="224"/>
      <c r="N9" s="224"/>
      <c r="O9" s="224"/>
      <c r="P9" s="224">
        <v>6</v>
      </c>
      <c r="Q9" s="225"/>
      <c r="R9" s="205"/>
      <c r="S9" s="224"/>
      <c r="T9" s="224"/>
      <c r="U9" s="225"/>
      <c r="V9" s="50"/>
    </row>
    <row r="10" spans="1:22" s="51" customFormat="1" ht="15.75">
      <c r="A10" s="76">
        <v>5</v>
      </c>
      <c r="B10" s="166" t="s">
        <v>108</v>
      </c>
      <c r="C10" s="216">
        <f t="shared" si="0"/>
        <v>2</v>
      </c>
      <c r="D10" s="224"/>
      <c r="E10" s="224">
        <v>2</v>
      </c>
      <c r="F10" s="224"/>
      <c r="G10" s="225"/>
      <c r="H10" s="205"/>
      <c r="I10" s="224"/>
      <c r="J10" s="224">
        <v>2</v>
      </c>
      <c r="K10" s="225"/>
      <c r="L10" s="205">
        <f t="shared" si="1"/>
        <v>2</v>
      </c>
      <c r="M10" s="224"/>
      <c r="N10" s="224"/>
      <c r="O10" s="224">
        <v>2</v>
      </c>
      <c r="P10" s="224"/>
      <c r="Q10" s="225"/>
      <c r="R10" s="205"/>
      <c r="S10" s="224"/>
      <c r="T10" s="224"/>
      <c r="U10" s="225"/>
      <c r="V10" s="50"/>
    </row>
    <row r="11" spans="1:22" s="51" customFormat="1" ht="15.75">
      <c r="A11" s="76">
        <v>6</v>
      </c>
      <c r="B11" s="166" t="s">
        <v>109</v>
      </c>
      <c r="C11" s="216">
        <f t="shared" si="0"/>
        <v>21</v>
      </c>
      <c r="D11" s="224"/>
      <c r="E11" s="224"/>
      <c r="F11" s="224">
        <v>21</v>
      </c>
      <c r="G11" s="225"/>
      <c r="H11" s="205"/>
      <c r="I11" s="224"/>
      <c r="J11" s="224">
        <v>21</v>
      </c>
      <c r="K11" s="225"/>
      <c r="L11" s="205">
        <f t="shared" si="1"/>
        <v>21</v>
      </c>
      <c r="M11" s="224"/>
      <c r="N11" s="224"/>
      <c r="O11" s="229"/>
      <c r="P11" s="224">
        <v>21</v>
      </c>
      <c r="Q11" s="225"/>
      <c r="R11" s="205"/>
      <c r="S11" s="224"/>
      <c r="T11" s="224"/>
      <c r="U11" s="225"/>
      <c r="V11" s="50"/>
    </row>
    <row r="12" spans="1:22" s="51" customFormat="1" ht="15.75">
      <c r="A12" s="76">
        <v>7</v>
      </c>
      <c r="B12" s="166" t="s">
        <v>110</v>
      </c>
      <c r="C12" s="216">
        <f t="shared" si="0"/>
        <v>18.2</v>
      </c>
      <c r="D12" s="224"/>
      <c r="E12" s="224"/>
      <c r="F12" s="224">
        <v>18.2</v>
      </c>
      <c r="G12" s="225"/>
      <c r="H12" s="205"/>
      <c r="I12" s="224"/>
      <c r="J12" s="224">
        <v>18.2</v>
      </c>
      <c r="K12" s="225"/>
      <c r="L12" s="205">
        <f t="shared" si="1"/>
        <v>18.2</v>
      </c>
      <c r="M12" s="224"/>
      <c r="N12" s="224"/>
      <c r="O12" s="229"/>
      <c r="P12" s="224">
        <v>18.2</v>
      </c>
      <c r="Q12" s="225"/>
      <c r="R12" s="205">
        <v>1</v>
      </c>
      <c r="S12" s="224">
        <v>36</v>
      </c>
      <c r="T12" s="224">
        <v>1</v>
      </c>
      <c r="U12" s="225">
        <v>36</v>
      </c>
      <c r="V12" s="50"/>
    </row>
    <row r="13" spans="1:22" s="51" customFormat="1" ht="15.75">
      <c r="A13" s="76">
        <v>8</v>
      </c>
      <c r="B13" s="162" t="s">
        <v>167</v>
      </c>
      <c r="C13" s="216">
        <f t="shared" si="0"/>
        <v>21</v>
      </c>
      <c r="D13" s="224"/>
      <c r="E13" s="224"/>
      <c r="F13" s="224">
        <v>21</v>
      </c>
      <c r="G13" s="225"/>
      <c r="H13" s="205"/>
      <c r="I13" s="224"/>
      <c r="J13" s="224">
        <v>21</v>
      </c>
      <c r="K13" s="225"/>
      <c r="L13" s="205">
        <f t="shared" si="1"/>
        <v>21</v>
      </c>
      <c r="M13" s="224"/>
      <c r="N13" s="224"/>
      <c r="O13" s="224"/>
      <c r="P13" s="224">
        <v>21</v>
      </c>
      <c r="Q13" s="225"/>
      <c r="R13" s="205">
        <v>1</v>
      </c>
      <c r="S13" s="224">
        <v>82.12</v>
      </c>
      <c r="T13" s="224"/>
      <c r="U13" s="225"/>
      <c r="V13" s="50"/>
    </row>
    <row r="14" spans="1:22" s="51" customFormat="1" ht="16.5" thickBot="1">
      <c r="A14" s="125">
        <v>9</v>
      </c>
      <c r="B14" s="162" t="s">
        <v>314</v>
      </c>
      <c r="C14" s="227">
        <f t="shared" si="0"/>
        <v>0.6</v>
      </c>
      <c r="D14" s="224"/>
      <c r="E14" s="224"/>
      <c r="F14" s="224">
        <v>0.6</v>
      </c>
      <c r="G14" s="225"/>
      <c r="H14" s="205"/>
      <c r="I14" s="224"/>
      <c r="J14" s="224">
        <v>0.6</v>
      </c>
      <c r="K14" s="225"/>
      <c r="L14" s="228">
        <f t="shared" si="1"/>
        <v>0.6</v>
      </c>
      <c r="M14" s="224"/>
      <c r="N14" s="224"/>
      <c r="O14" s="224"/>
      <c r="P14" s="224">
        <v>0.6</v>
      </c>
      <c r="Q14" s="225"/>
      <c r="R14" s="205"/>
      <c r="S14" s="224"/>
      <c r="T14" s="224"/>
      <c r="U14" s="225"/>
      <c r="V14" s="50"/>
    </row>
    <row r="15" spans="1:21" s="97" customFormat="1" ht="16.5" thickBot="1">
      <c r="A15" s="96"/>
      <c r="B15" s="96" t="s">
        <v>111</v>
      </c>
      <c r="C15" s="99">
        <f aca="true" t="shared" si="2" ref="C15:U15">SUM(C6:C14)</f>
        <v>105.2</v>
      </c>
      <c r="D15" s="99">
        <f t="shared" si="2"/>
        <v>0</v>
      </c>
      <c r="E15" s="99">
        <f t="shared" si="2"/>
        <v>31.2</v>
      </c>
      <c r="F15" s="99">
        <f t="shared" si="2"/>
        <v>74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105.2</v>
      </c>
      <c r="K15" s="99">
        <f t="shared" si="2"/>
        <v>0</v>
      </c>
      <c r="L15" s="99">
        <f t="shared" si="2"/>
        <v>105.2</v>
      </c>
      <c r="M15" s="99">
        <f t="shared" si="2"/>
        <v>0</v>
      </c>
      <c r="N15" s="99">
        <f t="shared" si="2"/>
        <v>0</v>
      </c>
      <c r="O15" s="99">
        <f t="shared" si="2"/>
        <v>31.2</v>
      </c>
      <c r="P15" s="99">
        <f t="shared" si="2"/>
        <v>74</v>
      </c>
      <c r="Q15" s="99">
        <f t="shared" si="2"/>
        <v>0</v>
      </c>
      <c r="R15" s="99">
        <f t="shared" si="2"/>
        <v>5</v>
      </c>
      <c r="S15" s="99">
        <f t="shared" si="2"/>
        <v>281.55</v>
      </c>
      <c r="T15" s="99">
        <f t="shared" si="2"/>
        <v>1</v>
      </c>
      <c r="U15" s="96">
        <f t="shared" si="2"/>
        <v>36</v>
      </c>
    </row>
    <row r="16" spans="1:21" ht="16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6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6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6.5">
      <c r="A37" s="13"/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6.5">
      <c r="A50" s="10"/>
      <c r="B50" s="1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6.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</sheetData>
  <mergeCells count="24">
    <mergeCell ref="A3:A5"/>
    <mergeCell ref="B3:B5"/>
    <mergeCell ref="C4:C5"/>
    <mergeCell ref="D4:D5"/>
    <mergeCell ref="C3:G3"/>
    <mergeCell ref="E4:E5"/>
    <mergeCell ref="L4:L5"/>
    <mergeCell ref="H4:H5"/>
    <mergeCell ref="Q4:Q5"/>
    <mergeCell ref="R3:U3"/>
    <mergeCell ref="H3:K3"/>
    <mergeCell ref="L3:Q3"/>
    <mergeCell ref="K4:K5"/>
    <mergeCell ref="T4:U4"/>
    <mergeCell ref="A1:U1"/>
    <mergeCell ref="M4:M5"/>
    <mergeCell ref="N4:N5"/>
    <mergeCell ref="O4:O5"/>
    <mergeCell ref="P4:P5"/>
    <mergeCell ref="I4:I5"/>
    <mergeCell ref="J4:J5"/>
    <mergeCell ref="F4:F5"/>
    <mergeCell ref="G4:G5"/>
    <mergeCell ref="R4:S4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selection activeCell="D22" sqref="D22"/>
    </sheetView>
  </sheetViews>
  <sheetFormatPr defaultColWidth="9.00390625" defaultRowHeight="12.75"/>
  <cols>
    <col min="1" max="1" width="5.00390625" style="0" customWidth="1"/>
    <col min="2" max="2" width="39.125" style="0" customWidth="1"/>
    <col min="4" max="4" width="7.25390625" style="0" customWidth="1"/>
    <col min="7" max="8" width="8.375" style="0" customWidth="1"/>
    <col min="9" max="9" width="7.875" style="0" customWidth="1"/>
    <col min="10" max="10" width="8.00390625" style="0" customWidth="1"/>
    <col min="11" max="11" width="8.125" style="0" customWidth="1"/>
    <col min="13" max="13" width="7.625" style="0" customWidth="1"/>
    <col min="14" max="14" width="8.375" style="0" customWidth="1"/>
    <col min="15" max="15" width="8.125" style="0" customWidth="1"/>
    <col min="16" max="16" width="8.375" style="0" customWidth="1"/>
    <col min="17" max="17" width="8.625" style="0" customWidth="1"/>
    <col min="18" max="18" width="6.875" style="0" customWidth="1"/>
    <col min="20" max="20" width="6.75390625" style="0" customWidth="1"/>
    <col min="22" max="22" width="21.00390625" style="0" customWidth="1"/>
  </cols>
  <sheetData>
    <row r="1" spans="1:21" ht="18.75">
      <c r="A1" s="371" t="s">
        <v>424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66" t="s">
        <v>140</v>
      </c>
      <c r="B3" s="366" t="s">
        <v>42</v>
      </c>
      <c r="C3" s="361" t="s">
        <v>142</v>
      </c>
      <c r="D3" s="362"/>
      <c r="E3" s="362"/>
      <c r="F3" s="362"/>
      <c r="G3" s="363"/>
      <c r="H3" s="361" t="s">
        <v>143</v>
      </c>
      <c r="I3" s="362"/>
      <c r="J3" s="362"/>
      <c r="K3" s="363"/>
      <c r="L3" s="361" t="s">
        <v>80</v>
      </c>
      <c r="M3" s="362"/>
      <c r="N3" s="362"/>
      <c r="O3" s="362"/>
      <c r="P3" s="362"/>
      <c r="Q3" s="363"/>
      <c r="R3" s="361" t="s">
        <v>144</v>
      </c>
      <c r="S3" s="362"/>
      <c r="T3" s="362"/>
      <c r="U3" s="363"/>
    </row>
    <row r="4" spans="1:21" ht="15.75">
      <c r="A4" s="367"/>
      <c r="B4" s="367"/>
      <c r="C4" s="359" t="s">
        <v>145</v>
      </c>
      <c r="D4" s="348" t="s">
        <v>146</v>
      </c>
      <c r="E4" s="348" t="s">
        <v>147</v>
      </c>
      <c r="F4" s="348" t="s">
        <v>148</v>
      </c>
      <c r="G4" s="350" t="s">
        <v>149</v>
      </c>
      <c r="H4" s="359" t="s">
        <v>150</v>
      </c>
      <c r="I4" s="348" t="s">
        <v>151</v>
      </c>
      <c r="J4" s="348" t="s">
        <v>152</v>
      </c>
      <c r="K4" s="350" t="s">
        <v>153</v>
      </c>
      <c r="L4" s="359" t="s">
        <v>145</v>
      </c>
      <c r="M4" s="348" t="s">
        <v>99</v>
      </c>
      <c r="N4" s="348" t="s">
        <v>100</v>
      </c>
      <c r="O4" s="348" t="s">
        <v>101</v>
      </c>
      <c r="P4" s="348" t="s">
        <v>102</v>
      </c>
      <c r="Q4" s="350" t="s">
        <v>103</v>
      </c>
      <c r="R4" s="372" t="s">
        <v>145</v>
      </c>
      <c r="S4" s="365"/>
      <c r="T4" s="364" t="s">
        <v>154</v>
      </c>
      <c r="U4" s="370"/>
    </row>
    <row r="5" spans="1:21" ht="16.5" thickBot="1">
      <c r="A5" s="368"/>
      <c r="B5" s="368"/>
      <c r="C5" s="360"/>
      <c r="D5" s="349"/>
      <c r="E5" s="349"/>
      <c r="F5" s="349"/>
      <c r="G5" s="351"/>
      <c r="H5" s="360"/>
      <c r="I5" s="349"/>
      <c r="J5" s="349"/>
      <c r="K5" s="351"/>
      <c r="L5" s="360"/>
      <c r="M5" s="349"/>
      <c r="N5" s="349"/>
      <c r="O5" s="349"/>
      <c r="P5" s="349"/>
      <c r="Q5" s="351"/>
      <c r="R5" s="15" t="s">
        <v>156</v>
      </c>
      <c r="S5" s="16" t="s">
        <v>157</v>
      </c>
      <c r="T5" s="16" t="s">
        <v>156</v>
      </c>
      <c r="U5" s="17" t="s">
        <v>158</v>
      </c>
    </row>
    <row r="6" spans="1:21" s="51" customFormat="1" ht="15.75">
      <c r="A6" s="76">
        <v>1</v>
      </c>
      <c r="B6" s="191" t="s">
        <v>306</v>
      </c>
      <c r="C6" s="265">
        <f aca="true" t="shared" si="0" ref="C6:C15">SUM(D6:G6)</f>
        <v>9</v>
      </c>
      <c r="D6" s="224">
        <v>3</v>
      </c>
      <c r="E6" s="224">
        <v>3.6</v>
      </c>
      <c r="F6" s="224">
        <v>2.4</v>
      </c>
      <c r="G6" s="225"/>
      <c r="H6" s="205"/>
      <c r="I6" s="224"/>
      <c r="J6" s="224">
        <v>9</v>
      </c>
      <c r="K6" s="225"/>
      <c r="L6" s="205">
        <f aca="true" t="shared" si="1" ref="L6:L15">SUM(M6:Q6)</f>
        <v>9</v>
      </c>
      <c r="M6" s="224"/>
      <c r="N6" s="224"/>
      <c r="O6" s="224">
        <v>6.6</v>
      </c>
      <c r="P6" s="224">
        <v>2.4</v>
      </c>
      <c r="Q6" s="225"/>
      <c r="R6" s="205">
        <v>1</v>
      </c>
      <c r="S6" s="224">
        <v>45.7</v>
      </c>
      <c r="T6" s="224">
        <v>1</v>
      </c>
      <c r="U6" s="225">
        <v>45.7</v>
      </c>
    </row>
    <row r="7" spans="1:21" s="51" customFormat="1" ht="15.75">
      <c r="A7" s="76">
        <v>2</v>
      </c>
      <c r="B7" s="191" t="s">
        <v>74</v>
      </c>
      <c r="C7" s="266">
        <f>SUM(D7:G7)</f>
        <v>30.3</v>
      </c>
      <c r="D7" s="224"/>
      <c r="E7" s="224">
        <v>30.3</v>
      </c>
      <c r="F7" s="224"/>
      <c r="G7" s="225"/>
      <c r="H7" s="205"/>
      <c r="I7" s="224"/>
      <c r="J7" s="224">
        <v>30.3</v>
      </c>
      <c r="K7" s="225"/>
      <c r="L7" s="205">
        <f t="shared" si="1"/>
        <v>30.3</v>
      </c>
      <c r="M7" s="224"/>
      <c r="N7" s="224"/>
      <c r="O7" s="224">
        <v>30.3</v>
      </c>
      <c r="P7" s="224"/>
      <c r="Q7" s="225"/>
      <c r="R7" s="205">
        <v>2</v>
      </c>
      <c r="S7" s="224">
        <v>100.5</v>
      </c>
      <c r="T7" s="224">
        <v>2</v>
      </c>
      <c r="U7" s="225">
        <v>100.5</v>
      </c>
    </row>
    <row r="8" spans="1:21" s="51" customFormat="1" ht="15.75">
      <c r="A8" s="76">
        <v>3</v>
      </c>
      <c r="B8" s="200" t="s">
        <v>182</v>
      </c>
      <c r="C8" s="266">
        <f t="shared" si="0"/>
        <v>12.5</v>
      </c>
      <c r="D8" s="224"/>
      <c r="E8" s="224">
        <v>3.5</v>
      </c>
      <c r="F8" s="224">
        <v>9</v>
      </c>
      <c r="G8" s="225"/>
      <c r="H8" s="205"/>
      <c r="I8" s="224"/>
      <c r="J8" s="224">
        <v>12.5</v>
      </c>
      <c r="K8" s="225"/>
      <c r="L8" s="205">
        <f t="shared" si="1"/>
        <v>12.5</v>
      </c>
      <c r="M8" s="224"/>
      <c r="N8" s="224"/>
      <c r="O8" s="224">
        <v>3.5</v>
      </c>
      <c r="P8" s="224">
        <v>9</v>
      </c>
      <c r="Q8" s="225"/>
      <c r="R8" s="205">
        <v>2</v>
      </c>
      <c r="S8" s="224">
        <v>130.55</v>
      </c>
      <c r="T8" s="224">
        <v>2</v>
      </c>
      <c r="U8" s="225">
        <v>130.55</v>
      </c>
    </row>
    <row r="9" spans="1:21" s="51" customFormat="1" ht="15.75">
      <c r="A9" s="76">
        <v>4</v>
      </c>
      <c r="B9" s="191" t="s">
        <v>307</v>
      </c>
      <c r="C9" s="266">
        <f t="shared" si="0"/>
        <v>0.7</v>
      </c>
      <c r="D9" s="224"/>
      <c r="E9" s="224">
        <v>0.7</v>
      </c>
      <c r="F9" s="224"/>
      <c r="G9" s="225"/>
      <c r="H9" s="205"/>
      <c r="I9" s="224"/>
      <c r="J9" s="224">
        <v>0.7</v>
      </c>
      <c r="K9" s="225"/>
      <c r="L9" s="205">
        <f t="shared" si="1"/>
        <v>0.7</v>
      </c>
      <c r="M9" s="224"/>
      <c r="N9" s="224"/>
      <c r="O9" s="224">
        <v>0.7</v>
      </c>
      <c r="P9" s="224"/>
      <c r="Q9" s="225"/>
      <c r="R9" s="205"/>
      <c r="S9" s="224"/>
      <c r="T9" s="224"/>
      <c r="U9" s="225"/>
    </row>
    <row r="10" spans="1:21" s="51" customFormat="1" ht="15.75">
      <c r="A10" s="76">
        <v>5</v>
      </c>
      <c r="B10" s="191" t="s">
        <v>308</v>
      </c>
      <c r="C10" s="266">
        <f t="shared" si="0"/>
        <v>5.6</v>
      </c>
      <c r="D10" s="224"/>
      <c r="E10" s="224">
        <v>1.5</v>
      </c>
      <c r="F10" s="224">
        <v>4.1</v>
      </c>
      <c r="G10" s="225"/>
      <c r="H10" s="205"/>
      <c r="I10" s="224"/>
      <c r="J10" s="224">
        <v>5.6</v>
      </c>
      <c r="K10" s="225"/>
      <c r="L10" s="205">
        <f t="shared" si="1"/>
        <v>5.6</v>
      </c>
      <c r="M10" s="224"/>
      <c r="N10" s="224"/>
      <c r="O10" s="224">
        <v>1.5</v>
      </c>
      <c r="P10" s="224">
        <v>4.1</v>
      </c>
      <c r="Q10" s="225"/>
      <c r="R10" s="205"/>
      <c r="S10" s="224"/>
      <c r="T10" s="224"/>
      <c r="U10" s="225"/>
    </row>
    <row r="11" spans="1:21" s="51" customFormat="1" ht="15.75">
      <c r="A11" s="76">
        <v>6</v>
      </c>
      <c r="B11" s="191" t="s">
        <v>309</v>
      </c>
      <c r="C11" s="266">
        <f t="shared" si="0"/>
        <v>5.13</v>
      </c>
      <c r="D11" s="224"/>
      <c r="E11" s="224">
        <v>2.73</v>
      </c>
      <c r="F11" s="224">
        <v>2.4</v>
      </c>
      <c r="G11" s="225"/>
      <c r="H11" s="205"/>
      <c r="I11" s="224"/>
      <c r="J11" s="224">
        <v>5.13</v>
      </c>
      <c r="K11" s="225"/>
      <c r="L11" s="205">
        <f t="shared" si="1"/>
        <v>5.13</v>
      </c>
      <c r="M11" s="224"/>
      <c r="N11" s="224"/>
      <c r="O11" s="224">
        <v>2.73</v>
      </c>
      <c r="P11" s="224">
        <v>2.4</v>
      </c>
      <c r="Q11" s="225"/>
      <c r="R11" s="205"/>
      <c r="S11" s="224"/>
      <c r="T11" s="224"/>
      <c r="U11" s="225"/>
    </row>
    <row r="12" spans="1:21" s="51" customFormat="1" ht="15.75">
      <c r="A12" s="76">
        <v>7</v>
      </c>
      <c r="B12" s="200" t="s">
        <v>310</v>
      </c>
      <c r="C12" s="266">
        <f t="shared" si="0"/>
        <v>27.9</v>
      </c>
      <c r="D12" s="224">
        <v>17.9</v>
      </c>
      <c r="E12" s="224">
        <v>10</v>
      </c>
      <c r="F12" s="224"/>
      <c r="G12" s="225"/>
      <c r="H12" s="205"/>
      <c r="I12" s="224"/>
      <c r="J12" s="224">
        <v>27.9</v>
      </c>
      <c r="K12" s="225"/>
      <c r="L12" s="205">
        <f t="shared" si="1"/>
        <v>27.9</v>
      </c>
      <c r="M12" s="224"/>
      <c r="N12" s="224"/>
      <c r="O12" s="224">
        <v>27.9</v>
      </c>
      <c r="P12" s="224"/>
      <c r="Q12" s="225"/>
      <c r="R12" s="205"/>
      <c r="S12" s="224"/>
      <c r="T12" s="224"/>
      <c r="U12" s="225"/>
    </row>
    <row r="13" spans="1:21" s="51" customFormat="1" ht="15.75">
      <c r="A13" s="76">
        <v>8</v>
      </c>
      <c r="B13" s="191" t="s">
        <v>311</v>
      </c>
      <c r="C13" s="266">
        <f t="shared" si="0"/>
        <v>1</v>
      </c>
      <c r="D13" s="224"/>
      <c r="E13" s="224"/>
      <c r="F13" s="224">
        <v>1</v>
      </c>
      <c r="G13" s="225"/>
      <c r="H13" s="205"/>
      <c r="I13" s="224"/>
      <c r="J13" s="224">
        <v>1</v>
      </c>
      <c r="K13" s="225"/>
      <c r="L13" s="205">
        <f t="shared" si="1"/>
        <v>1</v>
      </c>
      <c r="M13" s="224"/>
      <c r="N13" s="224"/>
      <c r="O13" s="224"/>
      <c r="P13" s="224">
        <v>1</v>
      </c>
      <c r="Q13" s="225"/>
      <c r="R13" s="205"/>
      <c r="S13" s="224"/>
      <c r="T13" s="224"/>
      <c r="U13" s="225"/>
    </row>
    <row r="14" spans="1:21" s="51" customFormat="1" ht="15.75">
      <c r="A14" s="76">
        <v>9</v>
      </c>
      <c r="B14" s="201" t="s">
        <v>75</v>
      </c>
      <c r="C14" s="266">
        <f t="shared" si="0"/>
        <v>26.5</v>
      </c>
      <c r="D14" s="206"/>
      <c r="E14" s="206">
        <v>26.5</v>
      </c>
      <c r="F14" s="206"/>
      <c r="G14" s="207"/>
      <c r="H14" s="208"/>
      <c r="I14" s="206"/>
      <c r="J14" s="206">
        <v>26.5</v>
      </c>
      <c r="K14" s="207"/>
      <c r="L14" s="205">
        <f t="shared" si="1"/>
        <v>26.5</v>
      </c>
      <c r="M14" s="206"/>
      <c r="N14" s="206"/>
      <c r="O14" s="206">
        <v>26.5</v>
      </c>
      <c r="P14" s="206"/>
      <c r="Q14" s="207"/>
      <c r="R14" s="208">
        <v>2</v>
      </c>
      <c r="S14" s="206">
        <v>82.4</v>
      </c>
      <c r="T14" s="206">
        <v>2</v>
      </c>
      <c r="U14" s="207">
        <v>82.4</v>
      </c>
    </row>
    <row r="15" spans="1:21" s="51" customFormat="1" ht="16.5" thickBot="1">
      <c r="A15" s="76">
        <v>10</v>
      </c>
      <c r="B15" s="268" t="s">
        <v>312</v>
      </c>
      <c r="C15" s="267">
        <f t="shared" si="0"/>
        <v>1</v>
      </c>
      <c r="D15" s="206"/>
      <c r="E15" s="206">
        <v>1</v>
      </c>
      <c r="F15" s="206"/>
      <c r="G15" s="207"/>
      <c r="H15" s="208"/>
      <c r="I15" s="206"/>
      <c r="J15" s="206">
        <v>1</v>
      </c>
      <c r="K15" s="207"/>
      <c r="L15" s="228">
        <f t="shared" si="1"/>
        <v>1</v>
      </c>
      <c r="M15" s="206"/>
      <c r="N15" s="206"/>
      <c r="O15" s="206">
        <v>1</v>
      </c>
      <c r="P15" s="206"/>
      <c r="Q15" s="207"/>
      <c r="R15" s="208"/>
      <c r="S15" s="206"/>
      <c r="T15" s="206"/>
      <c r="U15" s="207"/>
    </row>
    <row r="16" spans="1:21" s="97" customFormat="1" ht="16.5" thickBot="1">
      <c r="A16" s="96"/>
      <c r="B16" s="96" t="s">
        <v>76</v>
      </c>
      <c r="C16" s="99">
        <f aca="true" t="shared" si="2" ref="C16:U16">SUM(C6:C15)</f>
        <v>119.63</v>
      </c>
      <c r="D16" s="99">
        <f t="shared" si="2"/>
        <v>20.9</v>
      </c>
      <c r="E16" s="99">
        <f t="shared" si="2"/>
        <v>79.83</v>
      </c>
      <c r="F16" s="99">
        <f t="shared" si="2"/>
        <v>18.9</v>
      </c>
      <c r="G16" s="99">
        <f t="shared" si="2"/>
        <v>0</v>
      </c>
      <c r="H16" s="99">
        <f t="shared" si="2"/>
        <v>0</v>
      </c>
      <c r="I16" s="99">
        <f t="shared" si="2"/>
        <v>0</v>
      </c>
      <c r="J16" s="99">
        <f t="shared" si="2"/>
        <v>119.63</v>
      </c>
      <c r="K16" s="99">
        <f t="shared" si="2"/>
        <v>0</v>
      </c>
      <c r="L16" s="99">
        <f t="shared" si="2"/>
        <v>119.63</v>
      </c>
      <c r="M16" s="99">
        <f t="shared" si="2"/>
        <v>0</v>
      </c>
      <c r="N16" s="99">
        <f t="shared" si="2"/>
        <v>0</v>
      </c>
      <c r="O16" s="99">
        <f t="shared" si="2"/>
        <v>100.72999999999999</v>
      </c>
      <c r="P16" s="99">
        <f t="shared" si="2"/>
        <v>18.9</v>
      </c>
      <c r="Q16" s="99">
        <f t="shared" si="2"/>
        <v>0</v>
      </c>
      <c r="R16" s="99">
        <f t="shared" si="2"/>
        <v>7</v>
      </c>
      <c r="S16" s="99">
        <f t="shared" si="2"/>
        <v>359.15</v>
      </c>
      <c r="T16" s="99">
        <f t="shared" si="2"/>
        <v>7</v>
      </c>
      <c r="U16" s="96">
        <f t="shared" si="2"/>
        <v>359.15</v>
      </c>
    </row>
    <row r="17" spans="1:21" ht="16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6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6.5">
      <c r="A38" s="13"/>
      <c r="B38" s="1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6.5">
      <c r="A51" s="10"/>
      <c r="B51" s="13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6.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</sheetData>
  <mergeCells count="24">
    <mergeCell ref="R3:U3"/>
    <mergeCell ref="H3:K3"/>
    <mergeCell ref="L3:Q3"/>
    <mergeCell ref="A3:A5"/>
    <mergeCell ref="B3:B5"/>
    <mergeCell ref="C4:C5"/>
    <mergeCell ref="D4:D5"/>
    <mergeCell ref="C3:G3"/>
    <mergeCell ref="K4:K5"/>
    <mergeCell ref="E4:E5"/>
    <mergeCell ref="R4:S4"/>
    <mergeCell ref="L4:L5"/>
    <mergeCell ref="H4:H5"/>
    <mergeCell ref="Q4:Q5"/>
    <mergeCell ref="T4:U4"/>
    <mergeCell ref="A1:U1"/>
    <mergeCell ref="M4:M5"/>
    <mergeCell ref="N4:N5"/>
    <mergeCell ref="O4:O5"/>
    <mergeCell ref="P4:P5"/>
    <mergeCell ref="I4:I5"/>
    <mergeCell ref="J4:J5"/>
    <mergeCell ref="F4:F5"/>
    <mergeCell ref="G4:G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5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3" sqref="K23"/>
    </sheetView>
  </sheetViews>
  <sheetFormatPr defaultColWidth="9.00390625" defaultRowHeight="12.75"/>
  <cols>
    <col min="1" max="1" width="6.00390625" style="0" customWidth="1"/>
    <col min="2" max="2" width="40.125" style="0" customWidth="1"/>
    <col min="4" max="4" width="8.375" style="0" customWidth="1"/>
    <col min="8" max="9" width="7.125" style="0" customWidth="1"/>
    <col min="10" max="10" width="8.375" style="0" customWidth="1"/>
    <col min="11" max="11" width="8.00390625" style="0" customWidth="1"/>
    <col min="12" max="12" width="7.25390625" style="0" customWidth="1"/>
    <col min="13" max="13" width="7.625" style="0" customWidth="1"/>
    <col min="14" max="14" width="8.25390625" style="0" customWidth="1"/>
    <col min="15" max="15" width="8.625" style="0" customWidth="1"/>
    <col min="16" max="17" width="8.375" style="0" customWidth="1"/>
    <col min="18" max="18" width="6.875" style="0" customWidth="1"/>
    <col min="20" max="20" width="6.75390625" style="0" customWidth="1"/>
    <col min="22" max="22" width="18.00390625" style="0" customWidth="1"/>
  </cols>
  <sheetData>
    <row r="1" spans="1:21" ht="18.75">
      <c r="A1" s="371" t="s">
        <v>425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19.5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ht="15.75" customHeight="1">
      <c r="A3" s="366" t="s">
        <v>140</v>
      </c>
      <c r="B3" s="366" t="s">
        <v>42</v>
      </c>
      <c r="C3" s="361" t="s">
        <v>142</v>
      </c>
      <c r="D3" s="362"/>
      <c r="E3" s="362"/>
      <c r="F3" s="362"/>
      <c r="G3" s="363"/>
      <c r="H3" s="361" t="s">
        <v>143</v>
      </c>
      <c r="I3" s="362"/>
      <c r="J3" s="362"/>
      <c r="K3" s="363"/>
      <c r="L3" s="361" t="s">
        <v>80</v>
      </c>
      <c r="M3" s="362"/>
      <c r="N3" s="362"/>
      <c r="O3" s="362"/>
      <c r="P3" s="362"/>
      <c r="Q3" s="363"/>
      <c r="R3" s="361" t="s">
        <v>144</v>
      </c>
      <c r="S3" s="362"/>
      <c r="T3" s="362"/>
      <c r="U3" s="363"/>
    </row>
    <row r="4" spans="1:21" ht="45" customHeight="1">
      <c r="A4" s="367"/>
      <c r="B4" s="367"/>
      <c r="C4" s="359" t="s">
        <v>145</v>
      </c>
      <c r="D4" s="348" t="s">
        <v>146</v>
      </c>
      <c r="E4" s="348" t="s">
        <v>147</v>
      </c>
      <c r="F4" s="348" t="s">
        <v>148</v>
      </c>
      <c r="G4" s="350" t="s">
        <v>149</v>
      </c>
      <c r="H4" s="359" t="s">
        <v>150</v>
      </c>
      <c r="I4" s="348" t="s">
        <v>151</v>
      </c>
      <c r="J4" s="348" t="s">
        <v>152</v>
      </c>
      <c r="K4" s="350" t="s">
        <v>153</v>
      </c>
      <c r="L4" s="359" t="s">
        <v>145</v>
      </c>
      <c r="M4" s="348" t="s">
        <v>99</v>
      </c>
      <c r="N4" s="348" t="s">
        <v>100</v>
      </c>
      <c r="O4" s="348" t="s">
        <v>101</v>
      </c>
      <c r="P4" s="348" t="s">
        <v>102</v>
      </c>
      <c r="Q4" s="350" t="s">
        <v>103</v>
      </c>
      <c r="R4" s="372" t="s">
        <v>145</v>
      </c>
      <c r="S4" s="365"/>
      <c r="T4" s="364" t="s">
        <v>154</v>
      </c>
      <c r="U4" s="370"/>
    </row>
    <row r="5" spans="1:21" ht="16.5" thickBot="1">
      <c r="A5" s="368"/>
      <c r="B5" s="368"/>
      <c r="C5" s="360"/>
      <c r="D5" s="349"/>
      <c r="E5" s="349"/>
      <c r="F5" s="349"/>
      <c r="G5" s="351"/>
      <c r="H5" s="360"/>
      <c r="I5" s="349"/>
      <c r="J5" s="349"/>
      <c r="K5" s="351"/>
      <c r="L5" s="360"/>
      <c r="M5" s="349"/>
      <c r="N5" s="349"/>
      <c r="O5" s="349"/>
      <c r="P5" s="349"/>
      <c r="Q5" s="351"/>
      <c r="R5" s="15" t="s">
        <v>156</v>
      </c>
      <c r="S5" s="16" t="s">
        <v>157</v>
      </c>
      <c r="T5" s="16" t="s">
        <v>156</v>
      </c>
      <c r="U5" s="17" t="s">
        <v>158</v>
      </c>
    </row>
    <row r="6" spans="1:22" s="51" customFormat="1" ht="30" customHeight="1">
      <c r="A6" s="74">
        <v>1</v>
      </c>
      <c r="B6" s="190" t="s">
        <v>204</v>
      </c>
      <c r="C6" s="169">
        <f>SUM(D6:G6)</f>
        <v>50</v>
      </c>
      <c r="D6" s="78"/>
      <c r="E6" s="78">
        <v>50</v>
      </c>
      <c r="F6" s="78"/>
      <c r="G6" s="79"/>
      <c r="H6" s="86"/>
      <c r="I6" s="78">
        <v>1.6</v>
      </c>
      <c r="J6" s="78">
        <v>48.4</v>
      </c>
      <c r="K6" s="87"/>
      <c r="L6" s="77">
        <f>SUM(M6:Q6)</f>
        <v>50</v>
      </c>
      <c r="M6" s="78"/>
      <c r="N6" s="51">
        <v>50</v>
      </c>
      <c r="O6" s="78"/>
      <c r="P6" s="78"/>
      <c r="Q6" s="79"/>
      <c r="R6" s="77">
        <v>5</v>
      </c>
      <c r="S6" s="78">
        <v>250.21</v>
      </c>
      <c r="T6" s="78">
        <v>5</v>
      </c>
      <c r="U6" s="79">
        <v>250.21</v>
      </c>
      <c r="V6" s="50"/>
    </row>
    <row r="7" spans="1:22" s="51" customFormat="1" ht="17.25" customHeight="1">
      <c r="A7" s="76">
        <v>2</v>
      </c>
      <c r="B7" s="164" t="s">
        <v>405</v>
      </c>
      <c r="C7" s="171">
        <f aca="true" t="shared" si="0" ref="C7:C12">SUM(D7:G7)</f>
        <v>4.4</v>
      </c>
      <c r="D7" s="66"/>
      <c r="E7" s="66"/>
      <c r="F7" s="66">
        <v>4.4</v>
      </c>
      <c r="G7" s="68"/>
      <c r="H7" s="65"/>
      <c r="I7" s="66"/>
      <c r="J7" s="66">
        <v>4.4</v>
      </c>
      <c r="K7" s="68"/>
      <c r="L7" s="67">
        <f aca="true" t="shared" si="1" ref="L7:L12">SUM(M7:Q7)</f>
        <v>4.4</v>
      </c>
      <c r="M7" s="66"/>
      <c r="N7" s="66"/>
      <c r="O7" s="85"/>
      <c r="P7" s="66">
        <v>4.4</v>
      </c>
      <c r="Q7" s="68"/>
      <c r="R7" s="67"/>
      <c r="S7" s="66"/>
      <c r="T7" s="66"/>
      <c r="U7" s="68"/>
      <c r="V7" s="50"/>
    </row>
    <row r="8" spans="1:22" s="51" customFormat="1" ht="15.75">
      <c r="A8" s="76">
        <v>3</v>
      </c>
      <c r="B8" s="202" t="s">
        <v>315</v>
      </c>
      <c r="C8" s="171">
        <f t="shared" si="0"/>
        <v>1.5</v>
      </c>
      <c r="D8" s="66">
        <v>1.5</v>
      </c>
      <c r="E8" s="66"/>
      <c r="F8" s="66"/>
      <c r="G8" s="68"/>
      <c r="H8" s="65"/>
      <c r="I8" s="66"/>
      <c r="J8" s="66">
        <v>1.5</v>
      </c>
      <c r="K8" s="91"/>
      <c r="L8" s="67">
        <f t="shared" si="1"/>
        <v>1.5</v>
      </c>
      <c r="M8" s="66"/>
      <c r="N8" s="66"/>
      <c r="O8" s="66">
        <v>1.5</v>
      </c>
      <c r="P8" s="66"/>
      <c r="Q8" s="68"/>
      <c r="R8" s="67"/>
      <c r="S8" s="66"/>
      <c r="T8" s="66"/>
      <c r="U8" s="68"/>
      <c r="V8" s="50"/>
    </row>
    <row r="9" spans="1:22" s="51" customFormat="1" ht="15.75">
      <c r="A9" s="76">
        <v>4</v>
      </c>
      <c r="B9" s="198" t="s">
        <v>406</v>
      </c>
      <c r="C9" s="171">
        <f t="shared" si="0"/>
        <v>23</v>
      </c>
      <c r="D9" s="66"/>
      <c r="E9" s="66"/>
      <c r="F9" s="66">
        <v>23</v>
      </c>
      <c r="G9" s="68"/>
      <c r="H9" s="65"/>
      <c r="I9" s="66"/>
      <c r="J9" s="66"/>
      <c r="K9" s="91">
        <v>23</v>
      </c>
      <c r="L9" s="67">
        <f t="shared" si="1"/>
        <v>23</v>
      </c>
      <c r="M9" s="66"/>
      <c r="N9" s="66"/>
      <c r="O9" s="85"/>
      <c r="P9" s="66">
        <v>23</v>
      </c>
      <c r="Q9" s="68"/>
      <c r="R9" s="67">
        <v>1</v>
      </c>
      <c r="S9" s="66">
        <v>17.1</v>
      </c>
      <c r="T9" s="66"/>
      <c r="U9" s="68"/>
      <c r="V9" s="50"/>
    </row>
    <row r="10" spans="1:22" s="51" customFormat="1" ht="15.75">
      <c r="A10" s="76">
        <v>5</v>
      </c>
      <c r="B10" s="203" t="s">
        <v>184</v>
      </c>
      <c r="C10" s="171">
        <f t="shared" si="0"/>
        <v>8</v>
      </c>
      <c r="D10" s="66"/>
      <c r="E10" s="66"/>
      <c r="F10" s="66">
        <v>8</v>
      </c>
      <c r="G10" s="68"/>
      <c r="H10" s="65"/>
      <c r="I10" s="66"/>
      <c r="J10" s="66">
        <v>8</v>
      </c>
      <c r="K10" s="91"/>
      <c r="L10" s="67">
        <f t="shared" si="1"/>
        <v>8</v>
      </c>
      <c r="M10" s="66"/>
      <c r="N10" s="66"/>
      <c r="O10" s="85"/>
      <c r="P10" s="66">
        <v>8</v>
      </c>
      <c r="Q10" s="68"/>
      <c r="R10" s="67">
        <v>1</v>
      </c>
      <c r="S10" s="66">
        <v>12</v>
      </c>
      <c r="T10" s="66"/>
      <c r="U10" s="68"/>
      <c r="V10" s="50"/>
    </row>
    <row r="11" spans="1:22" s="51" customFormat="1" ht="15.75">
      <c r="A11" s="76">
        <v>6</v>
      </c>
      <c r="B11" s="198" t="s">
        <v>316</v>
      </c>
      <c r="C11" s="171">
        <f t="shared" si="0"/>
        <v>2.5999999999999996</v>
      </c>
      <c r="D11" s="66"/>
      <c r="E11" s="66">
        <v>1.4</v>
      </c>
      <c r="F11" s="66">
        <v>1.2</v>
      </c>
      <c r="G11" s="68"/>
      <c r="H11" s="65"/>
      <c r="I11" s="66"/>
      <c r="J11" s="66">
        <v>2.6</v>
      </c>
      <c r="K11" s="91"/>
      <c r="L11" s="67">
        <f t="shared" si="1"/>
        <v>2.5999999999999996</v>
      </c>
      <c r="M11" s="66"/>
      <c r="N11" s="66"/>
      <c r="O11" s="66">
        <v>1.4</v>
      </c>
      <c r="P11" s="66">
        <v>1.2</v>
      </c>
      <c r="Q11" s="68"/>
      <c r="R11" s="67">
        <v>1</v>
      </c>
      <c r="S11" s="66">
        <v>20</v>
      </c>
      <c r="T11" s="66"/>
      <c r="U11" s="68"/>
      <c r="V11" s="50"/>
    </row>
    <row r="12" spans="1:22" s="51" customFormat="1" ht="16.5" thickBot="1">
      <c r="A12" s="76">
        <v>7</v>
      </c>
      <c r="B12" s="204" t="s">
        <v>112</v>
      </c>
      <c r="C12" s="174">
        <f t="shared" si="0"/>
        <v>15</v>
      </c>
      <c r="D12" s="66"/>
      <c r="E12" s="66">
        <v>8</v>
      </c>
      <c r="F12" s="66">
        <v>7</v>
      </c>
      <c r="G12" s="68"/>
      <c r="H12" s="65"/>
      <c r="I12" s="66"/>
      <c r="J12" s="66">
        <v>15</v>
      </c>
      <c r="K12" s="91"/>
      <c r="L12" s="140">
        <f t="shared" si="1"/>
        <v>15</v>
      </c>
      <c r="M12" s="66"/>
      <c r="N12" s="66"/>
      <c r="O12" s="66">
        <v>8</v>
      </c>
      <c r="P12" s="66">
        <v>7</v>
      </c>
      <c r="Q12" s="68"/>
      <c r="R12" s="67">
        <v>2</v>
      </c>
      <c r="S12" s="66">
        <v>52.9</v>
      </c>
      <c r="T12" s="66"/>
      <c r="U12" s="68"/>
      <c r="V12" s="50"/>
    </row>
    <row r="13" spans="1:21" s="97" customFormat="1" ht="16.5" thickBot="1">
      <c r="A13" s="96"/>
      <c r="B13" s="96" t="s">
        <v>113</v>
      </c>
      <c r="C13" s="99">
        <f aca="true" t="shared" si="2" ref="C13:U13">SUM(C6:C12)</f>
        <v>104.5</v>
      </c>
      <c r="D13" s="99">
        <f t="shared" si="2"/>
        <v>1.5</v>
      </c>
      <c r="E13" s="99">
        <f t="shared" si="2"/>
        <v>59.4</v>
      </c>
      <c r="F13" s="99">
        <f t="shared" si="2"/>
        <v>43.6</v>
      </c>
      <c r="G13" s="99">
        <f t="shared" si="2"/>
        <v>0</v>
      </c>
      <c r="H13" s="99">
        <f t="shared" si="2"/>
        <v>0</v>
      </c>
      <c r="I13" s="99">
        <f t="shared" si="2"/>
        <v>1.6</v>
      </c>
      <c r="J13" s="99">
        <f t="shared" si="2"/>
        <v>79.89999999999999</v>
      </c>
      <c r="K13" s="99">
        <f t="shared" si="2"/>
        <v>23</v>
      </c>
      <c r="L13" s="99">
        <f t="shared" si="2"/>
        <v>104.5</v>
      </c>
      <c r="M13" s="99">
        <f t="shared" si="2"/>
        <v>0</v>
      </c>
      <c r="N13" s="99">
        <f t="shared" si="2"/>
        <v>50</v>
      </c>
      <c r="O13" s="99">
        <f t="shared" si="2"/>
        <v>10.9</v>
      </c>
      <c r="P13" s="99">
        <f t="shared" si="2"/>
        <v>43.6</v>
      </c>
      <c r="Q13" s="99">
        <f t="shared" si="2"/>
        <v>0</v>
      </c>
      <c r="R13" s="99">
        <f t="shared" si="2"/>
        <v>10</v>
      </c>
      <c r="S13" s="99">
        <f t="shared" si="2"/>
        <v>352.21</v>
      </c>
      <c r="T13" s="99">
        <f t="shared" si="2"/>
        <v>5</v>
      </c>
      <c r="U13" s="99">
        <f t="shared" si="2"/>
        <v>250.21</v>
      </c>
    </row>
    <row r="14" spans="1:21" ht="16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6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6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6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6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6.5">
      <c r="A35" s="13"/>
      <c r="B35" s="1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6.5">
      <c r="A48" s="10"/>
      <c r="B48" s="1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6.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</sheetData>
  <mergeCells count="24">
    <mergeCell ref="A1:U1"/>
    <mergeCell ref="M4:M5"/>
    <mergeCell ref="N4:N5"/>
    <mergeCell ref="O4:O5"/>
    <mergeCell ref="P4:P5"/>
    <mergeCell ref="I4:I5"/>
    <mergeCell ref="J4:J5"/>
    <mergeCell ref="F4:F5"/>
    <mergeCell ref="G4:G5"/>
    <mergeCell ref="R4:S4"/>
    <mergeCell ref="L4:L5"/>
    <mergeCell ref="H4:H5"/>
    <mergeCell ref="Q4:Q5"/>
    <mergeCell ref="R3:U3"/>
    <mergeCell ref="H3:K3"/>
    <mergeCell ref="L3:Q3"/>
    <mergeCell ref="K4:K5"/>
    <mergeCell ref="T4:U4"/>
    <mergeCell ref="A3:A5"/>
    <mergeCell ref="B3:B5"/>
    <mergeCell ref="C4:C5"/>
    <mergeCell ref="D4:D5"/>
    <mergeCell ref="C3:G3"/>
    <mergeCell ref="E4:E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7" sqref="M17:Q17"/>
    </sheetView>
  </sheetViews>
  <sheetFormatPr defaultColWidth="9.00390625" defaultRowHeight="12.75"/>
  <cols>
    <col min="1" max="1" width="6.625" style="0" customWidth="1"/>
    <col min="2" max="2" width="36.875" style="0" customWidth="1"/>
    <col min="4" max="4" width="7.875" style="0" customWidth="1"/>
    <col min="5" max="6" width="8.75390625" style="0" customWidth="1"/>
    <col min="7" max="7" width="8.625" style="0" customWidth="1"/>
    <col min="8" max="8" width="6.75390625" style="0" customWidth="1"/>
    <col min="9" max="9" width="7.375" style="0" customWidth="1"/>
    <col min="10" max="10" width="8.375" style="0" customWidth="1"/>
    <col min="11" max="11" width="8.00390625" style="0" customWidth="1"/>
    <col min="13" max="13" width="7.00390625" style="0" customWidth="1"/>
    <col min="14" max="14" width="7.75390625" style="0" customWidth="1"/>
    <col min="15" max="15" width="8.375" style="0" customWidth="1"/>
    <col min="16" max="16" width="8.625" style="0" customWidth="1"/>
    <col min="17" max="17" width="8.25390625" style="0" customWidth="1"/>
    <col min="18" max="18" width="6.875" style="0" customWidth="1"/>
    <col min="20" max="20" width="6.75390625" style="0" customWidth="1"/>
    <col min="22" max="22" width="16.125" style="0" customWidth="1"/>
  </cols>
  <sheetData>
    <row r="1" spans="1:21" ht="18.75">
      <c r="A1" s="371" t="s">
        <v>426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16.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.75" customHeight="1">
      <c r="A3" s="366" t="s">
        <v>140</v>
      </c>
      <c r="B3" s="366" t="s">
        <v>42</v>
      </c>
      <c r="C3" s="361" t="s">
        <v>142</v>
      </c>
      <c r="D3" s="362"/>
      <c r="E3" s="362"/>
      <c r="F3" s="362"/>
      <c r="G3" s="363"/>
      <c r="H3" s="361" t="s">
        <v>143</v>
      </c>
      <c r="I3" s="362"/>
      <c r="J3" s="362"/>
      <c r="K3" s="363"/>
      <c r="L3" s="361" t="s">
        <v>80</v>
      </c>
      <c r="M3" s="362"/>
      <c r="N3" s="362"/>
      <c r="O3" s="362"/>
      <c r="P3" s="362"/>
      <c r="Q3" s="363"/>
      <c r="R3" s="361" t="s">
        <v>144</v>
      </c>
      <c r="S3" s="362"/>
      <c r="T3" s="362"/>
      <c r="U3" s="363"/>
    </row>
    <row r="4" spans="1:21" ht="15.75">
      <c r="A4" s="367"/>
      <c r="B4" s="367"/>
      <c r="C4" s="359" t="s">
        <v>145</v>
      </c>
      <c r="D4" s="348" t="s">
        <v>146</v>
      </c>
      <c r="E4" s="348" t="s">
        <v>147</v>
      </c>
      <c r="F4" s="348" t="s">
        <v>148</v>
      </c>
      <c r="G4" s="350" t="s">
        <v>149</v>
      </c>
      <c r="H4" s="359" t="s">
        <v>150</v>
      </c>
      <c r="I4" s="348" t="s">
        <v>151</v>
      </c>
      <c r="J4" s="348" t="s">
        <v>152</v>
      </c>
      <c r="K4" s="350" t="s">
        <v>153</v>
      </c>
      <c r="L4" s="359" t="s">
        <v>145</v>
      </c>
      <c r="M4" s="348" t="s">
        <v>99</v>
      </c>
      <c r="N4" s="348" t="s">
        <v>100</v>
      </c>
      <c r="O4" s="348" t="s">
        <v>101</v>
      </c>
      <c r="P4" s="348" t="s">
        <v>102</v>
      </c>
      <c r="Q4" s="350" t="s">
        <v>103</v>
      </c>
      <c r="R4" s="372" t="s">
        <v>145</v>
      </c>
      <c r="S4" s="365"/>
      <c r="T4" s="364" t="s">
        <v>154</v>
      </c>
      <c r="U4" s="370"/>
    </row>
    <row r="5" spans="1:21" ht="16.5" thickBot="1">
      <c r="A5" s="368"/>
      <c r="B5" s="368"/>
      <c r="C5" s="360"/>
      <c r="D5" s="349"/>
      <c r="E5" s="349"/>
      <c r="F5" s="349"/>
      <c r="G5" s="351"/>
      <c r="H5" s="360"/>
      <c r="I5" s="349"/>
      <c r="J5" s="349"/>
      <c r="K5" s="351"/>
      <c r="L5" s="360"/>
      <c r="M5" s="349"/>
      <c r="N5" s="349"/>
      <c r="O5" s="349"/>
      <c r="P5" s="349"/>
      <c r="Q5" s="351"/>
      <c r="R5" s="15" t="s">
        <v>156</v>
      </c>
      <c r="S5" s="16" t="s">
        <v>157</v>
      </c>
      <c r="T5" s="16" t="s">
        <v>156</v>
      </c>
      <c r="U5" s="17" t="s">
        <v>158</v>
      </c>
    </row>
    <row r="6" spans="1:22" s="51" customFormat="1" ht="31.5">
      <c r="A6" s="74">
        <v>1</v>
      </c>
      <c r="B6" s="190" t="s">
        <v>203</v>
      </c>
      <c r="C6" s="215">
        <f>SUM(D6:G6)</f>
        <v>17.1</v>
      </c>
      <c r="D6" s="209"/>
      <c r="E6" s="209">
        <v>17.1</v>
      </c>
      <c r="F6" s="209"/>
      <c r="G6" s="210"/>
      <c r="H6" s="211"/>
      <c r="I6" s="209">
        <v>17.1</v>
      </c>
      <c r="J6" s="209"/>
      <c r="K6" s="210"/>
      <c r="L6" s="211">
        <v>17.1</v>
      </c>
      <c r="M6" s="209"/>
      <c r="N6" s="226"/>
      <c r="O6" s="209">
        <v>17.1</v>
      </c>
      <c r="P6" s="209"/>
      <c r="Q6" s="210"/>
      <c r="R6" s="211"/>
      <c r="S6" s="209"/>
      <c r="T6" s="209"/>
      <c r="U6" s="210"/>
      <c r="V6" s="50"/>
    </row>
    <row r="7" spans="1:22" s="51" customFormat="1" ht="15.75">
      <c r="A7" s="76">
        <v>2</v>
      </c>
      <c r="B7" s="191" t="s">
        <v>321</v>
      </c>
      <c r="C7" s="216">
        <f aca="true" t="shared" si="0" ref="C7:C16">SUM(D7:G7)</f>
        <v>17.2</v>
      </c>
      <c r="D7" s="224"/>
      <c r="E7" s="224">
        <v>17.2</v>
      </c>
      <c r="F7" s="224"/>
      <c r="G7" s="225"/>
      <c r="H7" s="205"/>
      <c r="I7" s="224">
        <v>17.2</v>
      </c>
      <c r="J7" s="224"/>
      <c r="K7" s="225"/>
      <c r="L7" s="205">
        <f aca="true" t="shared" si="1" ref="L7:L16">SUM(M7:Q7)</f>
        <v>17.2</v>
      </c>
      <c r="M7" s="224"/>
      <c r="N7" s="224"/>
      <c r="O7" s="224">
        <v>17.2</v>
      </c>
      <c r="P7" s="224"/>
      <c r="Q7" s="225"/>
      <c r="R7" s="205">
        <v>1</v>
      </c>
      <c r="S7" s="224">
        <v>90.15</v>
      </c>
      <c r="T7" s="224">
        <v>1</v>
      </c>
      <c r="U7" s="225">
        <v>90.15</v>
      </c>
      <c r="V7" s="50"/>
    </row>
    <row r="8" spans="1:22" s="51" customFormat="1" ht="15.75">
      <c r="A8" s="76">
        <v>3</v>
      </c>
      <c r="B8" s="191" t="s">
        <v>185</v>
      </c>
      <c r="C8" s="216">
        <f t="shared" si="0"/>
        <v>20.6</v>
      </c>
      <c r="D8" s="224"/>
      <c r="E8" s="224">
        <v>12.6</v>
      </c>
      <c r="F8" s="224">
        <v>8</v>
      </c>
      <c r="G8" s="225"/>
      <c r="H8" s="205"/>
      <c r="I8" s="224">
        <v>2.2</v>
      </c>
      <c r="J8" s="224">
        <v>18.4</v>
      </c>
      <c r="K8" s="225"/>
      <c r="L8" s="205">
        <f t="shared" si="1"/>
        <v>20.6</v>
      </c>
      <c r="M8" s="224"/>
      <c r="N8" s="224"/>
      <c r="O8" s="224">
        <v>12.6</v>
      </c>
      <c r="P8" s="224">
        <v>8</v>
      </c>
      <c r="Q8" s="225"/>
      <c r="R8" s="205">
        <v>1</v>
      </c>
      <c r="S8" s="224">
        <v>29.5</v>
      </c>
      <c r="T8" s="224">
        <v>1</v>
      </c>
      <c r="U8" s="225">
        <v>29.5</v>
      </c>
      <c r="V8" s="50"/>
    </row>
    <row r="9" spans="1:22" s="51" customFormat="1" ht="15.75">
      <c r="A9" s="76">
        <v>4</v>
      </c>
      <c r="B9" s="191" t="s">
        <v>320</v>
      </c>
      <c r="C9" s="216">
        <f t="shared" si="0"/>
        <v>11.1</v>
      </c>
      <c r="D9" s="224"/>
      <c r="E9" s="224">
        <v>11.1</v>
      </c>
      <c r="F9" s="224"/>
      <c r="G9" s="225"/>
      <c r="H9" s="205"/>
      <c r="I9" s="224">
        <v>11.1</v>
      </c>
      <c r="J9" s="224"/>
      <c r="K9" s="225"/>
      <c r="L9" s="205">
        <f t="shared" si="1"/>
        <v>11.1</v>
      </c>
      <c r="M9" s="224"/>
      <c r="N9" s="229"/>
      <c r="O9" s="224">
        <v>11.1</v>
      </c>
      <c r="P9" s="224"/>
      <c r="Q9" s="225"/>
      <c r="R9" s="205">
        <v>1</v>
      </c>
      <c r="S9" s="224">
        <v>59.85</v>
      </c>
      <c r="T9" s="224">
        <v>1</v>
      </c>
      <c r="U9" s="225">
        <v>59.85</v>
      </c>
      <c r="V9" s="50"/>
    </row>
    <row r="10" spans="1:22" s="51" customFormat="1" ht="15.75">
      <c r="A10" s="76">
        <v>5</v>
      </c>
      <c r="B10" s="191" t="s">
        <v>317</v>
      </c>
      <c r="C10" s="216">
        <f t="shared" si="0"/>
        <v>16</v>
      </c>
      <c r="D10" s="224"/>
      <c r="E10" s="224">
        <v>6.5</v>
      </c>
      <c r="F10" s="224">
        <v>9.5</v>
      </c>
      <c r="G10" s="225"/>
      <c r="H10" s="205"/>
      <c r="I10" s="224"/>
      <c r="J10" s="224">
        <v>16</v>
      </c>
      <c r="K10" s="225"/>
      <c r="L10" s="205">
        <f t="shared" si="1"/>
        <v>16</v>
      </c>
      <c r="M10" s="224"/>
      <c r="N10" s="224"/>
      <c r="O10" s="224">
        <v>6.5</v>
      </c>
      <c r="P10" s="224">
        <v>9.5</v>
      </c>
      <c r="Q10" s="225"/>
      <c r="R10" s="205"/>
      <c r="S10" s="224"/>
      <c r="T10" s="224"/>
      <c r="U10" s="225"/>
      <c r="V10" s="50"/>
    </row>
    <row r="11" spans="1:22" s="51" customFormat="1" ht="15.75">
      <c r="A11" s="76">
        <v>6</v>
      </c>
      <c r="B11" s="191" t="s">
        <v>318</v>
      </c>
      <c r="C11" s="216">
        <f t="shared" si="0"/>
        <v>1.6</v>
      </c>
      <c r="D11" s="224"/>
      <c r="E11" s="224">
        <v>1.6</v>
      </c>
      <c r="F11" s="224"/>
      <c r="G11" s="225"/>
      <c r="H11" s="205"/>
      <c r="I11" s="224"/>
      <c r="J11" s="224">
        <v>1.6</v>
      </c>
      <c r="K11" s="225"/>
      <c r="L11" s="205">
        <f t="shared" si="1"/>
        <v>1.6</v>
      </c>
      <c r="M11" s="224"/>
      <c r="N11" s="224"/>
      <c r="O11" s="224">
        <v>1.6</v>
      </c>
      <c r="P11" s="224"/>
      <c r="Q11" s="225"/>
      <c r="R11" s="205">
        <v>1</v>
      </c>
      <c r="S11" s="224">
        <v>15</v>
      </c>
      <c r="T11" s="224">
        <v>1</v>
      </c>
      <c r="U11" s="225">
        <v>15</v>
      </c>
      <c r="V11" s="50"/>
    </row>
    <row r="12" spans="1:22" s="51" customFormat="1" ht="15.75">
      <c r="A12" s="76">
        <v>7</v>
      </c>
      <c r="B12" s="191" t="s">
        <v>319</v>
      </c>
      <c r="C12" s="216">
        <f t="shared" si="0"/>
        <v>1.5</v>
      </c>
      <c r="D12" s="224"/>
      <c r="E12" s="224">
        <v>1.5</v>
      </c>
      <c r="F12" s="224"/>
      <c r="G12" s="225"/>
      <c r="H12" s="205"/>
      <c r="I12" s="224"/>
      <c r="J12" s="224">
        <v>1.5</v>
      </c>
      <c r="K12" s="225"/>
      <c r="L12" s="205">
        <f t="shared" si="1"/>
        <v>1.5</v>
      </c>
      <c r="M12" s="224"/>
      <c r="N12" s="224"/>
      <c r="O12" s="224">
        <v>1.5</v>
      </c>
      <c r="P12" s="224"/>
      <c r="Q12" s="225"/>
      <c r="R12" s="205"/>
      <c r="S12" s="224"/>
      <c r="T12" s="224"/>
      <c r="U12" s="225"/>
      <c r="V12" s="50"/>
    </row>
    <row r="13" spans="1:22" s="51" customFormat="1" ht="15.75">
      <c r="A13" s="76">
        <v>8</v>
      </c>
      <c r="B13" s="191" t="s">
        <v>114</v>
      </c>
      <c r="C13" s="216">
        <f t="shared" si="0"/>
        <v>13</v>
      </c>
      <c r="D13" s="224"/>
      <c r="E13" s="224"/>
      <c r="F13" s="224"/>
      <c r="G13" s="225">
        <v>13</v>
      </c>
      <c r="H13" s="205"/>
      <c r="I13" s="224"/>
      <c r="J13" s="224">
        <v>13</v>
      </c>
      <c r="K13" s="225"/>
      <c r="L13" s="205">
        <f t="shared" si="1"/>
        <v>13</v>
      </c>
      <c r="M13" s="224"/>
      <c r="N13" s="224"/>
      <c r="O13" s="226"/>
      <c r="P13" s="224"/>
      <c r="Q13" s="224">
        <v>13</v>
      </c>
      <c r="R13" s="205">
        <v>1</v>
      </c>
      <c r="S13" s="224">
        <v>21.1</v>
      </c>
      <c r="T13" s="224"/>
      <c r="U13" s="225"/>
      <c r="V13" s="50"/>
    </row>
    <row r="14" spans="1:22" s="51" customFormat="1" ht="15.75">
      <c r="A14" s="76">
        <v>9</v>
      </c>
      <c r="B14" s="200" t="s">
        <v>186</v>
      </c>
      <c r="C14" s="216">
        <f t="shared" si="0"/>
        <v>11</v>
      </c>
      <c r="D14" s="224"/>
      <c r="E14" s="224">
        <v>2</v>
      </c>
      <c r="F14" s="224">
        <v>9</v>
      </c>
      <c r="G14" s="225"/>
      <c r="H14" s="205"/>
      <c r="I14" s="224"/>
      <c r="J14" s="224">
        <v>11</v>
      </c>
      <c r="K14" s="225"/>
      <c r="L14" s="205">
        <f t="shared" si="1"/>
        <v>11</v>
      </c>
      <c r="M14" s="224"/>
      <c r="N14" s="224"/>
      <c r="O14" s="224">
        <v>2</v>
      </c>
      <c r="P14" s="224">
        <v>9</v>
      </c>
      <c r="Q14" s="225"/>
      <c r="R14" s="205"/>
      <c r="S14" s="224"/>
      <c r="T14" s="224"/>
      <c r="U14" s="225"/>
      <c r="V14" s="50"/>
    </row>
    <row r="15" spans="1:22" s="51" customFormat="1" ht="15.75">
      <c r="A15" s="76">
        <v>10</v>
      </c>
      <c r="B15" s="191" t="s">
        <v>115</v>
      </c>
      <c r="C15" s="216">
        <f t="shared" si="0"/>
        <v>4.5</v>
      </c>
      <c r="D15" s="224"/>
      <c r="E15" s="224"/>
      <c r="F15" s="224">
        <v>4.5</v>
      </c>
      <c r="G15" s="225"/>
      <c r="H15" s="205"/>
      <c r="I15" s="224"/>
      <c r="J15" s="224">
        <v>4.5</v>
      </c>
      <c r="K15" s="225"/>
      <c r="L15" s="205">
        <f t="shared" si="1"/>
        <v>4.5</v>
      </c>
      <c r="M15" s="224"/>
      <c r="N15" s="224"/>
      <c r="O15" s="226"/>
      <c r="P15" s="224">
        <v>4.5</v>
      </c>
      <c r="Q15" s="225"/>
      <c r="R15" s="205"/>
      <c r="S15" s="224"/>
      <c r="T15" s="224"/>
      <c r="U15" s="225"/>
      <c r="V15" s="50"/>
    </row>
    <row r="16" spans="1:22" s="51" customFormat="1" ht="16.5" thickBot="1">
      <c r="A16" s="76">
        <v>11</v>
      </c>
      <c r="B16" s="173" t="s">
        <v>373</v>
      </c>
      <c r="C16" s="227">
        <f t="shared" si="0"/>
        <v>6.6</v>
      </c>
      <c r="D16" s="206"/>
      <c r="E16" s="206"/>
      <c r="F16" s="206">
        <v>6.6</v>
      </c>
      <c r="G16" s="207"/>
      <c r="H16" s="208"/>
      <c r="I16" s="206"/>
      <c r="J16" s="206">
        <v>6.6</v>
      </c>
      <c r="K16" s="207"/>
      <c r="L16" s="228">
        <f t="shared" si="1"/>
        <v>6.6</v>
      </c>
      <c r="M16" s="206"/>
      <c r="N16" s="206"/>
      <c r="O16" s="206"/>
      <c r="P16" s="206">
        <v>6.6</v>
      </c>
      <c r="Q16" s="207"/>
      <c r="R16" s="208">
        <v>1</v>
      </c>
      <c r="S16" s="206">
        <v>116</v>
      </c>
      <c r="T16" s="206">
        <v>1</v>
      </c>
      <c r="U16" s="207">
        <v>116</v>
      </c>
      <c r="V16" s="50"/>
    </row>
    <row r="17" spans="1:21" s="97" customFormat="1" ht="16.5" thickBot="1">
      <c r="A17" s="96"/>
      <c r="B17" s="124" t="s">
        <v>116</v>
      </c>
      <c r="C17" s="96">
        <f aca="true" t="shared" si="2" ref="C17:U17">SUM(C6:C16)</f>
        <v>120.19999999999999</v>
      </c>
      <c r="D17" s="96">
        <f t="shared" si="2"/>
        <v>0</v>
      </c>
      <c r="E17" s="96">
        <f t="shared" si="2"/>
        <v>69.6</v>
      </c>
      <c r="F17" s="96">
        <f t="shared" si="2"/>
        <v>37.6</v>
      </c>
      <c r="G17" s="96">
        <f t="shared" si="2"/>
        <v>13</v>
      </c>
      <c r="H17" s="96">
        <f t="shared" si="2"/>
        <v>0</v>
      </c>
      <c r="I17" s="96">
        <f t="shared" si="2"/>
        <v>47.6</v>
      </c>
      <c r="J17" s="96">
        <f t="shared" si="2"/>
        <v>72.6</v>
      </c>
      <c r="K17" s="96">
        <f t="shared" si="2"/>
        <v>0</v>
      </c>
      <c r="L17" s="96">
        <f t="shared" si="2"/>
        <v>120.19999999999999</v>
      </c>
      <c r="M17" s="96">
        <f t="shared" si="2"/>
        <v>0</v>
      </c>
      <c r="N17" s="96">
        <f t="shared" si="2"/>
        <v>0</v>
      </c>
      <c r="O17" s="96">
        <f t="shared" si="2"/>
        <v>69.6</v>
      </c>
      <c r="P17" s="96">
        <f t="shared" si="2"/>
        <v>37.6</v>
      </c>
      <c r="Q17" s="96">
        <f t="shared" si="2"/>
        <v>13</v>
      </c>
      <c r="R17" s="96">
        <f t="shared" si="2"/>
        <v>6</v>
      </c>
      <c r="S17" s="96">
        <f t="shared" si="2"/>
        <v>331.6</v>
      </c>
      <c r="T17" s="96">
        <f t="shared" si="2"/>
        <v>5</v>
      </c>
      <c r="U17" s="96">
        <f t="shared" si="2"/>
        <v>310.5</v>
      </c>
    </row>
    <row r="18" spans="1:21" ht="16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6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6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6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6.5">
      <c r="A30" s="10"/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</sheetData>
  <mergeCells count="24">
    <mergeCell ref="A1:U1"/>
    <mergeCell ref="M4:M5"/>
    <mergeCell ref="N4:N5"/>
    <mergeCell ref="O4:O5"/>
    <mergeCell ref="P4:P5"/>
    <mergeCell ref="I4:I5"/>
    <mergeCell ref="J4:J5"/>
    <mergeCell ref="F4:F5"/>
    <mergeCell ref="E4:E5"/>
    <mergeCell ref="R4:S4"/>
    <mergeCell ref="L4:L5"/>
    <mergeCell ref="H4:H5"/>
    <mergeCell ref="Q4:Q5"/>
    <mergeCell ref="R3:U3"/>
    <mergeCell ref="H3:K3"/>
    <mergeCell ref="L3:Q3"/>
    <mergeCell ref="K4:K5"/>
    <mergeCell ref="T4:U4"/>
    <mergeCell ref="A3:A5"/>
    <mergeCell ref="B3:B5"/>
    <mergeCell ref="C4:C5"/>
    <mergeCell ref="D4:D5"/>
    <mergeCell ref="C3:G3"/>
    <mergeCell ref="G4:G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6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3" sqref="N23"/>
    </sheetView>
  </sheetViews>
  <sheetFormatPr defaultColWidth="9.00390625" defaultRowHeight="12.75"/>
  <cols>
    <col min="1" max="1" width="6.125" style="0" customWidth="1"/>
    <col min="2" max="2" width="36.875" style="0" customWidth="1"/>
    <col min="4" max="4" width="8.00390625" style="0" customWidth="1"/>
    <col min="5" max="5" width="9.00390625" style="0" customWidth="1"/>
    <col min="6" max="6" width="8.75390625" style="0" customWidth="1"/>
    <col min="8" max="8" width="7.75390625" style="0" customWidth="1"/>
    <col min="9" max="11" width="8.625" style="0" customWidth="1"/>
    <col min="13" max="13" width="7.75390625" style="0" customWidth="1"/>
    <col min="14" max="14" width="8.25390625" style="0" customWidth="1"/>
    <col min="15" max="16" width="8.625" style="0" customWidth="1"/>
    <col min="18" max="18" width="6.875" style="0" customWidth="1"/>
    <col min="19" max="19" width="8.00390625" style="0" customWidth="1"/>
    <col min="20" max="20" width="6.75390625" style="0" customWidth="1"/>
    <col min="22" max="22" width="17.625" style="0" customWidth="1"/>
  </cols>
  <sheetData>
    <row r="1" spans="1:21" ht="18.75">
      <c r="A1" s="371" t="s">
        <v>427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16.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.75" customHeight="1">
      <c r="A3" s="366" t="s">
        <v>140</v>
      </c>
      <c r="B3" s="384" t="s">
        <v>42</v>
      </c>
      <c r="C3" s="361" t="s">
        <v>142</v>
      </c>
      <c r="D3" s="362"/>
      <c r="E3" s="362"/>
      <c r="F3" s="362"/>
      <c r="G3" s="363"/>
      <c r="H3" s="361" t="s">
        <v>143</v>
      </c>
      <c r="I3" s="362"/>
      <c r="J3" s="362"/>
      <c r="K3" s="363"/>
      <c r="L3" s="361" t="s">
        <v>80</v>
      </c>
      <c r="M3" s="362"/>
      <c r="N3" s="362"/>
      <c r="O3" s="362"/>
      <c r="P3" s="362"/>
      <c r="Q3" s="363"/>
      <c r="R3" s="361" t="s">
        <v>144</v>
      </c>
      <c r="S3" s="362"/>
      <c r="T3" s="362"/>
      <c r="U3" s="363"/>
    </row>
    <row r="4" spans="1:21" ht="15.75">
      <c r="A4" s="367"/>
      <c r="B4" s="385"/>
      <c r="C4" s="359" t="s">
        <v>145</v>
      </c>
      <c r="D4" s="348" t="s">
        <v>146</v>
      </c>
      <c r="E4" s="348" t="s">
        <v>147</v>
      </c>
      <c r="F4" s="348" t="s">
        <v>148</v>
      </c>
      <c r="G4" s="350" t="s">
        <v>149</v>
      </c>
      <c r="H4" s="359" t="s">
        <v>150</v>
      </c>
      <c r="I4" s="348" t="s">
        <v>151</v>
      </c>
      <c r="J4" s="348" t="s">
        <v>152</v>
      </c>
      <c r="K4" s="350" t="s">
        <v>153</v>
      </c>
      <c r="L4" s="359" t="s">
        <v>145</v>
      </c>
      <c r="M4" s="348" t="s">
        <v>99</v>
      </c>
      <c r="N4" s="348" t="s">
        <v>100</v>
      </c>
      <c r="O4" s="348" t="s">
        <v>101</v>
      </c>
      <c r="P4" s="348" t="s">
        <v>102</v>
      </c>
      <c r="Q4" s="350" t="s">
        <v>103</v>
      </c>
      <c r="R4" s="372" t="s">
        <v>145</v>
      </c>
      <c r="S4" s="365"/>
      <c r="T4" s="364" t="s">
        <v>154</v>
      </c>
      <c r="U4" s="370"/>
    </row>
    <row r="5" spans="1:21" ht="16.5" thickBot="1">
      <c r="A5" s="368"/>
      <c r="B5" s="386"/>
      <c r="C5" s="360"/>
      <c r="D5" s="349"/>
      <c r="E5" s="349"/>
      <c r="F5" s="349"/>
      <c r="G5" s="351"/>
      <c r="H5" s="360"/>
      <c r="I5" s="349"/>
      <c r="J5" s="349"/>
      <c r="K5" s="351"/>
      <c r="L5" s="360"/>
      <c r="M5" s="349"/>
      <c r="N5" s="349"/>
      <c r="O5" s="349"/>
      <c r="P5" s="349"/>
      <c r="Q5" s="351"/>
      <c r="R5" s="15" t="s">
        <v>156</v>
      </c>
      <c r="S5" s="16" t="s">
        <v>157</v>
      </c>
      <c r="T5" s="16" t="s">
        <v>156</v>
      </c>
      <c r="U5" s="17" t="s">
        <v>158</v>
      </c>
    </row>
    <row r="6" spans="1:22" s="51" customFormat="1" ht="15.75">
      <c r="A6" s="76">
        <v>1</v>
      </c>
      <c r="B6" s="281" t="s">
        <v>322</v>
      </c>
      <c r="C6" s="216">
        <f aca="true" t="shared" si="0" ref="C6:C13">SUM(D6:G6)</f>
        <v>0.9</v>
      </c>
      <c r="D6" s="224"/>
      <c r="E6" s="224"/>
      <c r="F6" s="224">
        <v>0.9</v>
      </c>
      <c r="G6" s="225"/>
      <c r="H6" s="205"/>
      <c r="I6" s="224"/>
      <c r="J6" s="224">
        <v>0.9</v>
      </c>
      <c r="K6" s="225"/>
      <c r="L6" s="205">
        <f aca="true" t="shared" si="1" ref="L6:L13">SUM(M6:Q6)</f>
        <v>0.9</v>
      </c>
      <c r="M6" s="224"/>
      <c r="N6" s="224"/>
      <c r="O6" s="224"/>
      <c r="P6" s="224">
        <v>0.9</v>
      </c>
      <c r="Q6" s="225"/>
      <c r="R6" s="205"/>
      <c r="S6" s="224"/>
      <c r="T6" s="224"/>
      <c r="U6" s="225"/>
      <c r="V6" s="50"/>
    </row>
    <row r="7" spans="1:22" s="51" customFormat="1" ht="15.75">
      <c r="A7" s="76">
        <v>2</v>
      </c>
      <c r="B7" s="282" t="s">
        <v>323</v>
      </c>
      <c r="C7" s="280">
        <f t="shared" si="0"/>
        <v>3.43</v>
      </c>
      <c r="D7" s="89"/>
      <c r="E7" s="89"/>
      <c r="F7" s="89">
        <v>3.43</v>
      </c>
      <c r="G7" s="90"/>
      <c r="H7" s="88"/>
      <c r="I7" s="89"/>
      <c r="J7" s="89">
        <v>3.43</v>
      </c>
      <c r="K7" s="90"/>
      <c r="L7" s="88">
        <f t="shared" si="1"/>
        <v>3.43</v>
      </c>
      <c r="M7" s="89"/>
      <c r="N7" s="89"/>
      <c r="O7" s="89"/>
      <c r="P7" s="89">
        <v>3.43</v>
      </c>
      <c r="Q7" s="90"/>
      <c r="R7" s="88">
        <v>1</v>
      </c>
      <c r="S7" s="89">
        <v>65.25</v>
      </c>
      <c r="T7" s="277">
        <v>1</v>
      </c>
      <c r="U7" s="90">
        <v>65.25</v>
      </c>
      <c r="V7" s="50"/>
    </row>
    <row r="8" spans="1:22" s="51" customFormat="1" ht="15.75">
      <c r="A8" s="76">
        <v>3</v>
      </c>
      <c r="B8" s="283" t="s">
        <v>367</v>
      </c>
      <c r="C8" s="216">
        <f t="shared" si="0"/>
        <v>4</v>
      </c>
      <c r="D8" s="224"/>
      <c r="E8" s="224">
        <v>0.4</v>
      </c>
      <c r="F8" s="224">
        <v>3.6</v>
      </c>
      <c r="G8" s="225"/>
      <c r="H8" s="205"/>
      <c r="I8" s="224"/>
      <c r="J8" s="224">
        <v>4</v>
      </c>
      <c r="K8" s="225"/>
      <c r="L8" s="205">
        <f t="shared" si="1"/>
        <v>4</v>
      </c>
      <c r="M8" s="224"/>
      <c r="N8" s="224"/>
      <c r="O8" s="224">
        <v>0.4</v>
      </c>
      <c r="P8" s="224">
        <v>3.6</v>
      </c>
      <c r="Q8" s="225"/>
      <c r="R8" s="205">
        <v>2</v>
      </c>
      <c r="S8" s="224">
        <v>45.2</v>
      </c>
      <c r="T8" s="224">
        <v>2</v>
      </c>
      <c r="U8" s="225">
        <v>45.2</v>
      </c>
      <c r="V8" s="50"/>
    </row>
    <row r="9" spans="1:22" s="51" customFormat="1" ht="15.75">
      <c r="A9" s="76">
        <v>4</v>
      </c>
      <c r="B9" s="284" t="s">
        <v>324</v>
      </c>
      <c r="C9" s="216">
        <f t="shared" si="0"/>
        <v>1.1</v>
      </c>
      <c r="D9" s="224"/>
      <c r="E9" s="224">
        <v>1.1</v>
      </c>
      <c r="F9" s="224"/>
      <c r="G9" s="225"/>
      <c r="H9" s="205"/>
      <c r="I9" s="224">
        <v>1.1</v>
      </c>
      <c r="J9" s="224"/>
      <c r="K9" s="225"/>
      <c r="L9" s="205">
        <f t="shared" si="1"/>
        <v>1.1</v>
      </c>
      <c r="M9" s="224"/>
      <c r="N9" s="224"/>
      <c r="O9" s="224">
        <v>1.1</v>
      </c>
      <c r="P9" s="224"/>
      <c r="Q9" s="225"/>
      <c r="R9" s="205">
        <v>1</v>
      </c>
      <c r="S9" s="224">
        <v>50.2</v>
      </c>
      <c r="T9" s="224">
        <v>1</v>
      </c>
      <c r="U9" s="225">
        <v>50.2</v>
      </c>
      <c r="V9" s="50"/>
    </row>
    <row r="10" spans="1:22" s="51" customFormat="1" ht="15.75">
      <c r="A10" s="76">
        <v>5</v>
      </c>
      <c r="B10" s="283" t="s">
        <v>117</v>
      </c>
      <c r="C10" s="216">
        <f t="shared" si="0"/>
        <v>41.8</v>
      </c>
      <c r="D10" s="224"/>
      <c r="E10" s="224">
        <v>11.2</v>
      </c>
      <c r="F10" s="224">
        <v>30.6</v>
      </c>
      <c r="G10" s="225"/>
      <c r="H10" s="205"/>
      <c r="I10" s="224">
        <v>4.8</v>
      </c>
      <c r="J10" s="224">
        <v>37</v>
      </c>
      <c r="K10" s="225"/>
      <c r="L10" s="205">
        <f t="shared" si="1"/>
        <v>41.8</v>
      </c>
      <c r="M10" s="224"/>
      <c r="N10" s="224"/>
      <c r="O10" s="224">
        <v>11.2</v>
      </c>
      <c r="P10" s="224">
        <v>30.6</v>
      </c>
      <c r="Q10" s="225"/>
      <c r="R10" s="205">
        <v>1</v>
      </c>
      <c r="S10" s="224">
        <v>50.2</v>
      </c>
      <c r="T10" s="224">
        <v>1</v>
      </c>
      <c r="U10" s="225">
        <v>50.2</v>
      </c>
      <c r="V10" s="50"/>
    </row>
    <row r="11" spans="1:22" s="51" customFormat="1" ht="15.75">
      <c r="A11" s="76">
        <v>6</v>
      </c>
      <c r="B11" s="283" t="s">
        <v>325</v>
      </c>
      <c r="C11" s="216">
        <f t="shared" si="0"/>
        <v>1</v>
      </c>
      <c r="D11" s="224"/>
      <c r="E11" s="224"/>
      <c r="F11" s="224">
        <v>1</v>
      </c>
      <c r="G11" s="225"/>
      <c r="H11" s="205"/>
      <c r="I11" s="224"/>
      <c r="J11" s="224">
        <v>1</v>
      </c>
      <c r="K11" s="225"/>
      <c r="L11" s="205">
        <f t="shared" si="1"/>
        <v>1</v>
      </c>
      <c r="M11" s="224"/>
      <c r="N11" s="224"/>
      <c r="O11" s="224"/>
      <c r="P11" s="224">
        <v>1</v>
      </c>
      <c r="Q11" s="225"/>
      <c r="R11" s="205"/>
      <c r="S11" s="224"/>
      <c r="T11" s="224"/>
      <c r="U11" s="225"/>
      <c r="V11" s="50"/>
    </row>
    <row r="12" spans="1:22" s="51" customFormat="1" ht="15.75">
      <c r="A12" s="76">
        <v>7</v>
      </c>
      <c r="B12" s="285" t="s">
        <v>326</v>
      </c>
      <c r="C12" s="216">
        <f t="shared" si="0"/>
        <v>1.4</v>
      </c>
      <c r="D12" s="224"/>
      <c r="E12" s="224"/>
      <c r="F12" s="224">
        <v>1.4</v>
      </c>
      <c r="G12" s="225"/>
      <c r="H12" s="205"/>
      <c r="I12" s="224"/>
      <c r="J12" s="224"/>
      <c r="K12" s="225">
        <v>1.4</v>
      </c>
      <c r="L12" s="205">
        <f t="shared" si="1"/>
        <v>1.4</v>
      </c>
      <c r="M12" s="224"/>
      <c r="N12" s="224"/>
      <c r="O12" s="224"/>
      <c r="P12" s="224">
        <v>1.4</v>
      </c>
      <c r="Q12" s="225"/>
      <c r="R12" s="205"/>
      <c r="S12" s="224"/>
      <c r="T12" s="224"/>
      <c r="U12" s="225"/>
      <c r="V12" s="50"/>
    </row>
    <row r="13" spans="1:22" s="51" customFormat="1" ht="16.5" thickBot="1">
      <c r="A13" s="76">
        <v>8</v>
      </c>
      <c r="B13" s="285" t="s">
        <v>327</v>
      </c>
      <c r="C13" s="227">
        <f t="shared" si="0"/>
        <v>1</v>
      </c>
      <c r="D13" s="224"/>
      <c r="E13" s="224"/>
      <c r="F13" s="224">
        <v>1</v>
      </c>
      <c r="G13" s="225"/>
      <c r="H13" s="205"/>
      <c r="I13" s="224"/>
      <c r="J13" s="224">
        <v>1</v>
      </c>
      <c r="K13" s="225"/>
      <c r="L13" s="228">
        <f t="shared" si="1"/>
        <v>1</v>
      </c>
      <c r="M13" s="224"/>
      <c r="N13" s="224"/>
      <c r="O13" s="224"/>
      <c r="P13" s="224">
        <v>1</v>
      </c>
      <c r="Q13" s="225"/>
      <c r="R13" s="205"/>
      <c r="S13" s="224"/>
      <c r="T13" s="224"/>
      <c r="U13" s="225"/>
      <c r="V13" s="50"/>
    </row>
    <row r="14" spans="1:21" s="97" customFormat="1" ht="16.5" thickBot="1">
      <c r="A14" s="131"/>
      <c r="B14" s="286" t="s">
        <v>118</v>
      </c>
      <c r="C14" s="114">
        <f aca="true" t="shared" si="2" ref="C14:U14">SUM(C6:C13)</f>
        <v>54.629999999999995</v>
      </c>
      <c r="D14" s="114">
        <f t="shared" si="2"/>
        <v>0</v>
      </c>
      <c r="E14" s="114">
        <f t="shared" si="2"/>
        <v>12.7</v>
      </c>
      <c r="F14" s="114">
        <f t="shared" si="2"/>
        <v>41.93</v>
      </c>
      <c r="G14" s="114">
        <f t="shared" si="2"/>
        <v>0</v>
      </c>
      <c r="H14" s="114">
        <f t="shared" si="2"/>
        <v>0</v>
      </c>
      <c r="I14" s="114">
        <f t="shared" si="2"/>
        <v>5.9</v>
      </c>
      <c r="J14" s="114">
        <f t="shared" si="2"/>
        <v>47.33</v>
      </c>
      <c r="K14" s="114">
        <f t="shared" si="2"/>
        <v>1.4</v>
      </c>
      <c r="L14" s="114">
        <f t="shared" si="2"/>
        <v>54.629999999999995</v>
      </c>
      <c r="M14" s="114">
        <f t="shared" si="2"/>
        <v>0</v>
      </c>
      <c r="N14" s="114">
        <f t="shared" si="2"/>
        <v>0</v>
      </c>
      <c r="O14" s="114">
        <f t="shared" si="2"/>
        <v>12.7</v>
      </c>
      <c r="P14" s="114">
        <f t="shared" si="2"/>
        <v>41.93</v>
      </c>
      <c r="Q14" s="114">
        <f t="shared" si="2"/>
        <v>0</v>
      </c>
      <c r="R14" s="114">
        <f t="shared" si="2"/>
        <v>5</v>
      </c>
      <c r="S14" s="114">
        <f t="shared" si="2"/>
        <v>210.85000000000002</v>
      </c>
      <c r="T14" s="114">
        <f t="shared" si="2"/>
        <v>5</v>
      </c>
      <c r="U14" s="115">
        <f t="shared" si="2"/>
        <v>210.85000000000002</v>
      </c>
    </row>
    <row r="15" spans="1:21" ht="16.5">
      <c r="A15" s="3"/>
      <c r="B15" s="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6.5">
      <c r="A16" s="3"/>
      <c r="B16" s="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6.5">
      <c r="A17" s="3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6.5">
      <c r="A18" s="3"/>
      <c r="B18" s="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6.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6.5">
      <c r="A20" s="3"/>
      <c r="B20" s="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6.5">
      <c r="A21" s="3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6.5">
      <c r="A22" s="3"/>
      <c r="B22" s="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6.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6.5">
      <c r="A24" s="3"/>
      <c r="B24" s="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6.5">
      <c r="A25" s="3"/>
      <c r="B25" s="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6.5">
      <c r="A26" s="3"/>
      <c r="B26" s="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6.5">
      <c r="A27" s="3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6.5">
      <c r="A28" s="3"/>
      <c r="B28" s="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6.5">
      <c r="A29" s="3"/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6.5">
      <c r="A30" s="3"/>
      <c r="B30" s="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6.5">
      <c r="A31" s="3"/>
      <c r="B31" s="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6.5">
      <c r="A32" s="3"/>
      <c r="B32" s="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6.5">
      <c r="A33" s="3"/>
      <c r="B33" s="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6.5">
      <c r="A34" s="3"/>
      <c r="B34" s="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6.5">
      <c r="A35" s="14"/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6.5">
      <c r="A36" s="3"/>
      <c r="B36" s="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6.5">
      <c r="A37" s="383"/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3"/>
      <c r="B39" s="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6.5">
      <c r="A54" s="10"/>
      <c r="B54" s="13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6.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</sheetData>
  <mergeCells count="25">
    <mergeCell ref="T4:U4"/>
    <mergeCell ref="A37:U37"/>
    <mergeCell ref="R3:U3"/>
    <mergeCell ref="H3:K3"/>
    <mergeCell ref="L3:Q3"/>
    <mergeCell ref="A3:A5"/>
    <mergeCell ref="B3:B5"/>
    <mergeCell ref="C4:C5"/>
    <mergeCell ref="D4:D5"/>
    <mergeCell ref="C3:G3"/>
    <mergeCell ref="K4:K5"/>
    <mergeCell ref="R4:S4"/>
    <mergeCell ref="L4:L5"/>
    <mergeCell ref="H4:H5"/>
    <mergeCell ref="Q4:Q5"/>
    <mergeCell ref="A1:U1"/>
    <mergeCell ref="M4:M5"/>
    <mergeCell ref="N4:N5"/>
    <mergeCell ref="O4:O5"/>
    <mergeCell ref="P4:P5"/>
    <mergeCell ref="I4:I5"/>
    <mergeCell ref="J4:J5"/>
    <mergeCell ref="F4:F5"/>
    <mergeCell ref="E4:E5"/>
    <mergeCell ref="G4:G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5" sqref="D15:G15"/>
    </sheetView>
  </sheetViews>
  <sheetFormatPr defaultColWidth="9.00390625" defaultRowHeight="12.75"/>
  <cols>
    <col min="1" max="1" width="5.125" style="0" customWidth="1"/>
    <col min="2" max="2" width="44.625" style="0" customWidth="1"/>
    <col min="4" max="4" width="8.375" style="0" customWidth="1"/>
    <col min="6" max="6" width="8.75390625" style="0" customWidth="1"/>
    <col min="7" max="8" width="7.625" style="0" customWidth="1"/>
    <col min="9" max="9" width="7.75390625" style="0" customWidth="1"/>
    <col min="10" max="10" width="8.375" style="0" customWidth="1"/>
    <col min="11" max="11" width="7.875" style="0" customWidth="1"/>
    <col min="12" max="12" width="8.25390625" style="0" customWidth="1"/>
    <col min="13" max="13" width="6.875" style="0" customWidth="1"/>
    <col min="14" max="14" width="7.25390625" style="0" customWidth="1"/>
    <col min="15" max="16" width="8.125" style="0" customWidth="1"/>
    <col min="17" max="17" width="6.75390625" style="0" customWidth="1"/>
    <col min="18" max="18" width="6.875" style="0" customWidth="1"/>
    <col min="20" max="20" width="6.75390625" style="0" customWidth="1"/>
    <col min="22" max="22" width="18.625" style="0" customWidth="1"/>
  </cols>
  <sheetData>
    <row r="1" spans="1:21" ht="18.75">
      <c r="A1" s="371" t="s">
        <v>410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16.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.75">
      <c r="A3" s="366" t="s">
        <v>140</v>
      </c>
      <c r="B3" s="366" t="s">
        <v>42</v>
      </c>
      <c r="C3" s="361" t="s">
        <v>142</v>
      </c>
      <c r="D3" s="362"/>
      <c r="E3" s="362"/>
      <c r="F3" s="362"/>
      <c r="G3" s="363"/>
      <c r="H3" s="361" t="s">
        <v>143</v>
      </c>
      <c r="I3" s="362"/>
      <c r="J3" s="362"/>
      <c r="K3" s="363"/>
      <c r="L3" s="361" t="s">
        <v>80</v>
      </c>
      <c r="M3" s="362"/>
      <c r="N3" s="362"/>
      <c r="O3" s="362"/>
      <c r="P3" s="362"/>
      <c r="Q3" s="363"/>
      <c r="R3" s="361" t="s">
        <v>144</v>
      </c>
      <c r="S3" s="362"/>
      <c r="T3" s="362"/>
      <c r="U3" s="363"/>
    </row>
    <row r="4" spans="1:21" ht="15.75">
      <c r="A4" s="367"/>
      <c r="B4" s="367"/>
      <c r="C4" s="359" t="s">
        <v>145</v>
      </c>
      <c r="D4" s="348" t="s">
        <v>146</v>
      </c>
      <c r="E4" s="348" t="s">
        <v>147</v>
      </c>
      <c r="F4" s="348" t="s">
        <v>148</v>
      </c>
      <c r="G4" s="350" t="s">
        <v>149</v>
      </c>
      <c r="H4" s="359" t="s">
        <v>150</v>
      </c>
      <c r="I4" s="348" t="s">
        <v>151</v>
      </c>
      <c r="J4" s="348" t="s">
        <v>152</v>
      </c>
      <c r="K4" s="350" t="s">
        <v>153</v>
      </c>
      <c r="L4" s="359" t="s">
        <v>145</v>
      </c>
      <c r="M4" s="348" t="s">
        <v>99</v>
      </c>
      <c r="N4" s="348" t="s">
        <v>100</v>
      </c>
      <c r="O4" s="348" t="s">
        <v>101</v>
      </c>
      <c r="P4" s="348" t="s">
        <v>102</v>
      </c>
      <c r="Q4" s="350" t="s">
        <v>103</v>
      </c>
      <c r="R4" s="372" t="s">
        <v>145</v>
      </c>
      <c r="S4" s="365"/>
      <c r="T4" s="364" t="s">
        <v>154</v>
      </c>
      <c r="U4" s="370"/>
    </row>
    <row r="5" spans="1:21" ht="16.5" thickBot="1">
      <c r="A5" s="368"/>
      <c r="B5" s="368"/>
      <c r="C5" s="360"/>
      <c r="D5" s="349"/>
      <c r="E5" s="349"/>
      <c r="F5" s="349"/>
      <c r="G5" s="351"/>
      <c r="H5" s="360"/>
      <c r="I5" s="349"/>
      <c r="J5" s="349"/>
      <c r="K5" s="351"/>
      <c r="L5" s="360"/>
      <c r="M5" s="349"/>
      <c r="N5" s="349"/>
      <c r="O5" s="349"/>
      <c r="P5" s="349"/>
      <c r="Q5" s="351"/>
      <c r="R5" s="15" t="s">
        <v>156</v>
      </c>
      <c r="S5" s="16" t="s">
        <v>157</v>
      </c>
      <c r="T5" s="16" t="s">
        <v>156</v>
      </c>
      <c r="U5" s="17" t="s">
        <v>158</v>
      </c>
    </row>
    <row r="6" spans="1:22" s="51" customFormat="1" ht="15.75">
      <c r="A6" s="45">
        <v>1</v>
      </c>
      <c r="B6" s="153" t="s">
        <v>402</v>
      </c>
      <c r="C6" s="154">
        <f>SUM(D6:G6)</f>
        <v>50.8</v>
      </c>
      <c r="D6" s="47"/>
      <c r="E6" s="47">
        <v>37.8</v>
      </c>
      <c r="F6" s="47">
        <v>13</v>
      </c>
      <c r="G6" s="48"/>
      <c r="H6" s="46"/>
      <c r="I6" s="47">
        <v>18</v>
      </c>
      <c r="J6" s="47">
        <v>32.8</v>
      </c>
      <c r="K6" s="49"/>
      <c r="L6" s="46">
        <f>SUM(M6:Q6)</f>
        <v>50.8</v>
      </c>
      <c r="M6" s="47"/>
      <c r="N6" s="47"/>
      <c r="O6" s="47">
        <v>37.8</v>
      </c>
      <c r="P6" s="47">
        <v>13</v>
      </c>
      <c r="Q6" s="49"/>
      <c r="R6" s="46">
        <v>4</v>
      </c>
      <c r="S6" s="47">
        <v>171.5</v>
      </c>
      <c r="T6" s="47">
        <v>4</v>
      </c>
      <c r="U6" s="59">
        <v>171.5</v>
      </c>
      <c r="V6" s="72"/>
    </row>
    <row r="7" spans="1:22" s="51" customFormat="1" ht="15.75">
      <c r="A7" s="45">
        <v>2</v>
      </c>
      <c r="B7" s="155" t="s">
        <v>210</v>
      </c>
      <c r="C7" s="154">
        <f aca="true" t="shared" si="0" ref="C7:C14">SUM(D7:G7)</f>
        <v>4</v>
      </c>
      <c r="D7" s="53"/>
      <c r="E7" s="53">
        <v>4</v>
      </c>
      <c r="F7" s="53"/>
      <c r="G7" s="54"/>
      <c r="H7" s="52"/>
      <c r="I7" s="53"/>
      <c r="J7" s="53">
        <v>4</v>
      </c>
      <c r="K7" s="55"/>
      <c r="L7" s="46">
        <f aca="true" t="shared" si="1" ref="L7:L14">SUM(M7:Q7)</f>
        <v>4</v>
      </c>
      <c r="M7" s="53"/>
      <c r="N7" s="53"/>
      <c r="O7" s="53">
        <v>4</v>
      </c>
      <c r="P7" s="53"/>
      <c r="Q7" s="55"/>
      <c r="R7" s="52"/>
      <c r="S7" s="53"/>
      <c r="T7" s="53"/>
      <c r="U7" s="55"/>
      <c r="V7" s="72"/>
    </row>
    <row r="8" spans="1:22" s="51" customFormat="1" ht="16.5" customHeight="1">
      <c r="A8" s="45">
        <v>3</v>
      </c>
      <c r="B8" s="155" t="s">
        <v>75</v>
      </c>
      <c r="C8" s="154">
        <f t="shared" si="0"/>
        <v>35</v>
      </c>
      <c r="D8" s="53"/>
      <c r="E8" s="53">
        <v>35</v>
      </c>
      <c r="F8" s="53"/>
      <c r="G8" s="54"/>
      <c r="H8" s="52"/>
      <c r="I8" s="53"/>
      <c r="J8" s="53">
        <v>35</v>
      </c>
      <c r="K8" s="55"/>
      <c r="L8" s="46">
        <f t="shared" si="1"/>
        <v>35</v>
      </c>
      <c r="M8" s="53"/>
      <c r="N8" s="53"/>
      <c r="O8" s="53">
        <v>35</v>
      </c>
      <c r="P8" s="53"/>
      <c r="Q8" s="55"/>
      <c r="R8" s="52">
        <v>2</v>
      </c>
      <c r="S8" s="53">
        <v>103.5</v>
      </c>
      <c r="T8" s="53">
        <v>2</v>
      </c>
      <c r="U8" s="55">
        <v>103.5</v>
      </c>
      <c r="V8" s="72"/>
    </row>
    <row r="9" spans="1:22" s="51" customFormat="1" ht="15.75">
      <c r="A9" s="56">
        <v>4</v>
      </c>
      <c r="B9" s="155" t="s">
        <v>43</v>
      </c>
      <c r="C9" s="154">
        <f t="shared" si="0"/>
        <v>12</v>
      </c>
      <c r="D9" s="53"/>
      <c r="E9" s="53">
        <v>12</v>
      </c>
      <c r="F9" s="53"/>
      <c r="G9" s="54"/>
      <c r="H9" s="52"/>
      <c r="I9" s="53"/>
      <c r="J9" s="53">
        <v>12</v>
      </c>
      <c r="K9" s="55"/>
      <c r="L9" s="46">
        <f t="shared" si="1"/>
        <v>12</v>
      </c>
      <c r="M9" s="53"/>
      <c r="N9" s="53"/>
      <c r="O9" s="53">
        <v>12</v>
      </c>
      <c r="P9" s="53"/>
      <c r="Q9" s="55"/>
      <c r="R9" s="52"/>
      <c r="S9" s="53"/>
      <c r="T9" s="53"/>
      <c r="U9" s="55"/>
      <c r="V9" s="72"/>
    </row>
    <row r="10" spans="1:22" s="51" customFormat="1" ht="15.75">
      <c r="A10" s="45">
        <v>5</v>
      </c>
      <c r="B10" s="156" t="s">
        <v>44</v>
      </c>
      <c r="C10" s="154">
        <f t="shared" si="0"/>
        <v>13</v>
      </c>
      <c r="D10" s="63"/>
      <c r="E10" s="63"/>
      <c r="F10" s="63">
        <v>13</v>
      </c>
      <c r="G10" s="142"/>
      <c r="H10" s="62"/>
      <c r="I10" s="63"/>
      <c r="J10" s="63">
        <v>13</v>
      </c>
      <c r="K10" s="64"/>
      <c r="L10" s="46">
        <f t="shared" si="1"/>
        <v>13</v>
      </c>
      <c r="M10" s="63"/>
      <c r="N10" s="63"/>
      <c r="O10" s="63"/>
      <c r="P10" s="63">
        <v>13</v>
      </c>
      <c r="Q10" s="64"/>
      <c r="R10" s="62">
        <v>1</v>
      </c>
      <c r="S10" s="63">
        <v>45.7</v>
      </c>
      <c r="T10" s="63">
        <v>1</v>
      </c>
      <c r="U10" s="64">
        <v>45.7</v>
      </c>
      <c r="V10" s="72"/>
    </row>
    <row r="11" spans="1:22" s="51" customFormat="1" ht="15.75">
      <c r="A11" s="141">
        <v>6</v>
      </c>
      <c r="B11" s="157" t="s">
        <v>45</v>
      </c>
      <c r="C11" s="154">
        <f t="shared" si="0"/>
        <v>15</v>
      </c>
      <c r="D11" s="53"/>
      <c r="E11" s="53">
        <v>9.3</v>
      </c>
      <c r="F11" s="53">
        <v>5.7</v>
      </c>
      <c r="G11" s="55"/>
      <c r="H11" s="70"/>
      <c r="I11" s="53"/>
      <c r="J11" s="53">
        <v>15</v>
      </c>
      <c r="K11" s="71"/>
      <c r="L11" s="46">
        <f t="shared" si="1"/>
        <v>15</v>
      </c>
      <c r="M11" s="53"/>
      <c r="N11" s="53"/>
      <c r="O11" s="53">
        <v>9.3</v>
      </c>
      <c r="P11" s="53">
        <v>5.7</v>
      </c>
      <c r="Q11" s="55"/>
      <c r="R11" s="70"/>
      <c r="S11" s="53"/>
      <c r="T11" s="53"/>
      <c r="U11" s="55"/>
      <c r="V11" s="72"/>
    </row>
    <row r="12" spans="1:22" s="51" customFormat="1" ht="31.5">
      <c r="A12" s="45">
        <v>7</v>
      </c>
      <c r="B12" s="232" t="s">
        <v>376</v>
      </c>
      <c r="C12" s="154">
        <v>24.1</v>
      </c>
      <c r="D12" s="53"/>
      <c r="E12" s="53">
        <v>24.1</v>
      </c>
      <c r="F12" s="53"/>
      <c r="G12" s="55"/>
      <c r="H12" s="52"/>
      <c r="I12" s="53">
        <v>24.1</v>
      </c>
      <c r="J12" s="53"/>
      <c r="K12" s="55"/>
      <c r="L12" s="46">
        <v>24.1</v>
      </c>
      <c r="M12" s="53"/>
      <c r="N12" s="53">
        <v>24.1</v>
      </c>
      <c r="O12" s="53"/>
      <c r="P12" s="53"/>
      <c r="Q12" s="55"/>
      <c r="R12" s="52"/>
      <c r="S12" s="53"/>
      <c r="T12" s="53"/>
      <c r="U12" s="55"/>
      <c r="V12" s="72"/>
    </row>
    <row r="13" spans="1:22" s="51" customFormat="1" ht="15.75" customHeight="1">
      <c r="A13" s="45">
        <v>8</v>
      </c>
      <c r="B13" s="157" t="s">
        <v>211</v>
      </c>
      <c r="C13" s="154">
        <f t="shared" si="0"/>
        <v>2</v>
      </c>
      <c r="D13" s="53"/>
      <c r="E13" s="53">
        <v>2</v>
      </c>
      <c r="F13" s="53"/>
      <c r="G13" s="55"/>
      <c r="H13" s="52"/>
      <c r="I13" s="53"/>
      <c r="J13" s="53">
        <v>2</v>
      </c>
      <c r="K13" s="55"/>
      <c r="L13" s="46">
        <f t="shared" si="1"/>
        <v>2</v>
      </c>
      <c r="M13" s="53"/>
      <c r="N13" s="53"/>
      <c r="O13" s="53">
        <v>2</v>
      </c>
      <c r="P13" s="53"/>
      <c r="Q13" s="55"/>
      <c r="R13" s="52"/>
      <c r="S13" s="53"/>
      <c r="T13" s="53"/>
      <c r="U13" s="55"/>
      <c r="V13" s="72"/>
    </row>
    <row r="14" spans="1:22" s="51" customFormat="1" ht="16.5" thickBot="1">
      <c r="A14" s="45">
        <v>9</v>
      </c>
      <c r="B14" s="157" t="s">
        <v>381</v>
      </c>
      <c r="C14" s="154">
        <f t="shared" si="0"/>
        <v>2.61</v>
      </c>
      <c r="D14" s="53"/>
      <c r="E14" s="53">
        <v>2.61</v>
      </c>
      <c r="F14" s="53"/>
      <c r="G14" s="55"/>
      <c r="H14" s="52"/>
      <c r="I14" s="53"/>
      <c r="J14" s="53">
        <v>2.61</v>
      </c>
      <c r="K14" s="55"/>
      <c r="L14" s="46">
        <f t="shared" si="1"/>
        <v>2.61</v>
      </c>
      <c r="M14" s="53"/>
      <c r="N14" s="53"/>
      <c r="O14" s="53">
        <v>2.61</v>
      </c>
      <c r="P14" s="53"/>
      <c r="Q14" s="55"/>
      <c r="R14" s="52"/>
      <c r="S14" s="53"/>
      <c r="T14" s="53"/>
      <c r="U14" s="55"/>
      <c r="V14" s="72"/>
    </row>
    <row r="15" spans="1:22" s="97" customFormat="1" ht="16.5" thickBot="1">
      <c r="A15" s="96"/>
      <c r="B15" s="98" t="s">
        <v>46</v>
      </c>
      <c r="C15" s="99">
        <f aca="true" t="shared" si="2" ref="C15:U15">SUM(C6:C14)</f>
        <v>158.51000000000002</v>
      </c>
      <c r="D15" s="99">
        <f t="shared" si="2"/>
        <v>0</v>
      </c>
      <c r="E15" s="99">
        <f t="shared" si="2"/>
        <v>126.80999999999999</v>
      </c>
      <c r="F15" s="99">
        <f t="shared" si="2"/>
        <v>31.7</v>
      </c>
      <c r="G15" s="99">
        <f t="shared" si="2"/>
        <v>0</v>
      </c>
      <c r="H15" s="99">
        <f t="shared" si="2"/>
        <v>0</v>
      </c>
      <c r="I15" s="99">
        <f t="shared" si="2"/>
        <v>42.1</v>
      </c>
      <c r="J15" s="99">
        <f t="shared" si="2"/>
        <v>116.41</v>
      </c>
      <c r="K15" s="99">
        <f t="shared" si="2"/>
        <v>0</v>
      </c>
      <c r="L15" s="99">
        <f t="shared" si="2"/>
        <v>158.51000000000002</v>
      </c>
      <c r="M15" s="99">
        <f t="shared" si="2"/>
        <v>0</v>
      </c>
      <c r="N15" s="99">
        <f t="shared" si="2"/>
        <v>24.1</v>
      </c>
      <c r="O15" s="99">
        <f t="shared" si="2"/>
        <v>102.71</v>
      </c>
      <c r="P15" s="99">
        <f t="shared" si="2"/>
        <v>31.7</v>
      </c>
      <c r="Q15" s="99">
        <f t="shared" si="2"/>
        <v>0</v>
      </c>
      <c r="R15" s="99">
        <f t="shared" si="2"/>
        <v>7</v>
      </c>
      <c r="S15" s="99">
        <f t="shared" si="2"/>
        <v>320.7</v>
      </c>
      <c r="T15" s="99">
        <f t="shared" si="2"/>
        <v>7</v>
      </c>
      <c r="U15" s="96">
        <f t="shared" si="2"/>
        <v>320.7</v>
      </c>
      <c r="V15" s="119"/>
    </row>
    <row r="27" ht="15">
      <c r="L27" s="143"/>
    </row>
    <row r="28" ht="15">
      <c r="L28" s="143"/>
    </row>
  </sheetData>
  <mergeCells count="24">
    <mergeCell ref="A1:U1"/>
    <mergeCell ref="M4:M5"/>
    <mergeCell ref="N4:N5"/>
    <mergeCell ref="O4:O5"/>
    <mergeCell ref="P4:P5"/>
    <mergeCell ref="I4:I5"/>
    <mergeCell ref="J4:J5"/>
    <mergeCell ref="K4:K5"/>
    <mergeCell ref="R4:S4"/>
    <mergeCell ref="R3:U3"/>
    <mergeCell ref="H4:H5"/>
    <mergeCell ref="Q4:Q5"/>
    <mergeCell ref="H3:K3"/>
    <mergeCell ref="L3:Q3"/>
    <mergeCell ref="T4:U4"/>
    <mergeCell ref="A3:A5"/>
    <mergeCell ref="B3:B5"/>
    <mergeCell ref="C4:C5"/>
    <mergeCell ref="D4:D5"/>
    <mergeCell ref="C3:G3"/>
    <mergeCell ref="E4:E5"/>
    <mergeCell ref="G4:G5"/>
    <mergeCell ref="F4:F5"/>
    <mergeCell ref="L4:L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2" sqref="A22:U22"/>
    </sheetView>
  </sheetViews>
  <sheetFormatPr defaultColWidth="9.00390625" defaultRowHeight="12.75"/>
  <cols>
    <col min="1" max="1" width="5.875" style="0" customWidth="1"/>
    <col min="2" max="2" width="36.875" style="0" customWidth="1"/>
    <col min="4" max="4" width="8.25390625" style="0" customWidth="1"/>
    <col min="6" max="7" width="8.75390625" style="0" customWidth="1"/>
    <col min="8" max="8" width="7.25390625" style="0" customWidth="1"/>
    <col min="9" max="9" width="8.875" style="0" customWidth="1"/>
    <col min="10" max="11" width="8.375" style="0" customWidth="1"/>
    <col min="13" max="13" width="6.875" style="0" customWidth="1"/>
    <col min="14" max="14" width="8.00390625" style="0" customWidth="1"/>
    <col min="15" max="15" width="8.75390625" style="0" customWidth="1"/>
    <col min="16" max="16" width="8.375" style="0" customWidth="1"/>
    <col min="17" max="17" width="8.625" style="0" customWidth="1"/>
    <col min="18" max="18" width="6.875" style="0" customWidth="1"/>
    <col min="20" max="20" width="6.75390625" style="0" customWidth="1"/>
    <col min="22" max="22" width="16.625" style="0" customWidth="1"/>
  </cols>
  <sheetData>
    <row r="1" spans="1:21" ht="18.75">
      <c r="A1" s="371" t="s">
        <v>433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19.5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ht="15.75" customHeight="1">
      <c r="A3" s="366" t="s">
        <v>140</v>
      </c>
      <c r="B3" s="366" t="s">
        <v>42</v>
      </c>
      <c r="C3" s="361" t="s">
        <v>142</v>
      </c>
      <c r="D3" s="362"/>
      <c r="E3" s="362"/>
      <c r="F3" s="362"/>
      <c r="G3" s="363"/>
      <c r="H3" s="361" t="s">
        <v>143</v>
      </c>
      <c r="I3" s="362"/>
      <c r="J3" s="362"/>
      <c r="K3" s="363"/>
      <c r="L3" s="361" t="s">
        <v>80</v>
      </c>
      <c r="M3" s="362"/>
      <c r="N3" s="362"/>
      <c r="O3" s="362"/>
      <c r="P3" s="362"/>
      <c r="Q3" s="363"/>
      <c r="R3" s="361" t="s">
        <v>144</v>
      </c>
      <c r="S3" s="362"/>
      <c r="T3" s="362"/>
      <c r="U3" s="363"/>
    </row>
    <row r="4" spans="1:21" ht="15.75">
      <c r="A4" s="367"/>
      <c r="B4" s="367"/>
      <c r="C4" s="359" t="s">
        <v>145</v>
      </c>
      <c r="D4" s="348" t="s">
        <v>146</v>
      </c>
      <c r="E4" s="348" t="s">
        <v>147</v>
      </c>
      <c r="F4" s="348" t="s">
        <v>148</v>
      </c>
      <c r="G4" s="350" t="s">
        <v>149</v>
      </c>
      <c r="H4" s="359" t="s">
        <v>150</v>
      </c>
      <c r="I4" s="348" t="s">
        <v>151</v>
      </c>
      <c r="J4" s="348" t="s">
        <v>152</v>
      </c>
      <c r="K4" s="350" t="s">
        <v>153</v>
      </c>
      <c r="L4" s="359" t="s">
        <v>145</v>
      </c>
      <c r="M4" s="348" t="s">
        <v>99</v>
      </c>
      <c r="N4" s="348" t="s">
        <v>100</v>
      </c>
      <c r="O4" s="348" t="s">
        <v>101</v>
      </c>
      <c r="P4" s="348" t="s">
        <v>102</v>
      </c>
      <c r="Q4" s="350" t="s">
        <v>103</v>
      </c>
      <c r="R4" s="372" t="s">
        <v>145</v>
      </c>
      <c r="S4" s="365"/>
      <c r="T4" s="364" t="s">
        <v>154</v>
      </c>
      <c r="U4" s="370"/>
    </row>
    <row r="5" spans="1:21" ht="16.5" thickBot="1">
      <c r="A5" s="368"/>
      <c r="B5" s="368"/>
      <c r="C5" s="360"/>
      <c r="D5" s="349"/>
      <c r="E5" s="349"/>
      <c r="F5" s="349"/>
      <c r="G5" s="351"/>
      <c r="H5" s="360"/>
      <c r="I5" s="349"/>
      <c r="J5" s="349"/>
      <c r="K5" s="351"/>
      <c r="L5" s="360"/>
      <c r="M5" s="349"/>
      <c r="N5" s="349"/>
      <c r="O5" s="349"/>
      <c r="P5" s="349"/>
      <c r="Q5" s="351"/>
      <c r="R5" s="15" t="s">
        <v>156</v>
      </c>
      <c r="S5" s="16" t="s">
        <v>157</v>
      </c>
      <c r="T5" s="16" t="s">
        <v>156</v>
      </c>
      <c r="U5" s="17" t="s">
        <v>158</v>
      </c>
    </row>
    <row r="6" spans="1:22" s="51" customFormat="1" ht="33" customHeight="1">
      <c r="A6" s="76">
        <v>1</v>
      </c>
      <c r="B6" s="190" t="s">
        <v>392</v>
      </c>
      <c r="C6" s="169">
        <f>SUM(D6:G6)</f>
        <v>9.2</v>
      </c>
      <c r="D6" s="78"/>
      <c r="E6" s="78">
        <v>9.2</v>
      </c>
      <c r="F6" s="78"/>
      <c r="G6" s="79"/>
      <c r="H6" s="86"/>
      <c r="I6" s="78"/>
      <c r="J6" s="78">
        <v>9.2</v>
      </c>
      <c r="K6" s="79"/>
      <c r="L6" s="77">
        <f>SUM(M6:Q6)</f>
        <v>9.2</v>
      </c>
      <c r="M6" s="344"/>
      <c r="N6" s="78">
        <v>9.2</v>
      </c>
      <c r="O6" s="78"/>
      <c r="P6" s="78"/>
      <c r="Q6" s="79"/>
      <c r="R6" s="77">
        <v>1</v>
      </c>
      <c r="S6" s="78">
        <v>34.64</v>
      </c>
      <c r="T6" s="78">
        <v>1</v>
      </c>
      <c r="U6" s="79">
        <v>34.64</v>
      </c>
      <c r="V6" s="50"/>
    </row>
    <row r="7" spans="1:22" s="51" customFormat="1" ht="34.5" customHeight="1">
      <c r="A7" s="76">
        <v>2</v>
      </c>
      <c r="B7" s="170" t="s">
        <v>393</v>
      </c>
      <c r="C7" s="171">
        <f>SUM(D7:G7)</f>
        <v>63.4</v>
      </c>
      <c r="D7" s="66"/>
      <c r="E7" s="66">
        <v>63.4</v>
      </c>
      <c r="F7" s="66"/>
      <c r="G7" s="68"/>
      <c r="H7" s="345"/>
      <c r="I7" s="81">
        <v>63.4</v>
      </c>
      <c r="J7" s="81"/>
      <c r="K7" s="82"/>
      <c r="L7" s="67">
        <f aca="true" t="shared" si="0" ref="L7:L14">SUM(M7:Q7)</f>
        <v>63.400000000000006</v>
      </c>
      <c r="M7" s="81"/>
      <c r="N7" s="81">
        <v>26.8</v>
      </c>
      <c r="O7" s="81">
        <v>36.6</v>
      </c>
      <c r="P7" s="81"/>
      <c r="Q7" s="82"/>
      <c r="R7" s="80">
        <v>5</v>
      </c>
      <c r="S7" s="81">
        <v>254.18</v>
      </c>
      <c r="T7" s="81">
        <v>5</v>
      </c>
      <c r="U7" s="82">
        <v>254.18</v>
      </c>
      <c r="V7" s="50"/>
    </row>
    <row r="8" spans="1:22" s="51" customFormat="1" ht="15.75">
      <c r="A8" s="76">
        <v>3</v>
      </c>
      <c r="B8" s="166" t="s">
        <v>328</v>
      </c>
      <c r="C8" s="171">
        <f aca="true" t="shared" si="1" ref="C8:C14">SUM(D8:G8)</f>
        <v>1</v>
      </c>
      <c r="D8" s="66">
        <v>0.2</v>
      </c>
      <c r="E8" s="66">
        <v>0.8</v>
      </c>
      <c r="F8" s="66"/>
      <c r="G8" s="68"/>
      <c r="H8" s="65"/>
      <c r="I8" s="66"/>
      <c r="J8" s="66">
        <v>1</v>
      </c>
      <c r="K8" s="68"/>
      <c r="L8" s="67">
        <f t="shared" si="0"/>
        <v>1</v>
      </c>
      <c r="M8" s="66"/>
      <c r="N8" s="66"/>
      <c r="O8" s="66">
        <v>1</v>
      </c>
      <c r="P8" s="66"/>
      <c r="Q8" s="68"/>
      <c r="R8" s="67"/>
      <c r="S8" s="66"/>
      <c r="T8" s="66"/>
      <c r="U8" s="68"/>
      <c r="V8" s="50"/>
    </row>
    <row r="9" spans="1:22" s="51" customFormat="1" ht="15.75">
      <c r="A9" s="76">
        <v>4</v>
      </c>
      <c r="B9" s="166" t="s">
        <v>329</v>
      </c>
      <c r="C9" s="171">
        <f t="shared" si="1"/>
        <v>1.5</v>
      </c>
      <c r="D9" s="66"/>
      <c r="E9" s="66"/>
      <c r="F9" s="66">
        <v>1.5</v>
      </c>
      <c r="G9" s="68"/>
      <c r="H9" s="65"/>
      <c r="I9" s="66"/>
      <c r="J9" s="66"/>
      <c r="K9" s="68">
        <v>1.5</v>
      </c>
      <c r="L9" s="67">
        <f t="shared" si="0"/>
        <v>1.5</v>
      </c>
      <c r="M9" s="66"/>
      <c r="N9" s="66"/>
      <c r="O9" s="66"/>
      <c r="P9" s="66">
        <v>1.5</v>
      </c>
      <c r="Q9" s="68"/>
      <c r="R9" s="67"/>
      <c r="S9" s="66"/>
      <c r="T9" s="66"/>
      <c r="U9" s="68"/>
      <c r="V9" s="50"/>
    </row>
    <row r="10" spans="1:22" s="51" customFormat="1" ht="15.75">
      <c r="A10" s="76">
        <v>5</v>
      </c>
      <c r="B10" s="166" t="s">
        <v>119</v>
      </c>
      <c r="C10" s="171">
        <f t="shared" si="1"/>
        <v>12.3</v>
      </c>
      <c r="D10" s="66"/>
      <c r="E10" s="66">
        <v>9.9</v>
      </c>
      <c r="F10" s="66">
        <v>2.4</v>
      </c>
      <c r="G10" s="68"/>
      <c r="H10" s="65"/>
      <c r="I10" s="66"/>
      <c r="J10" s="66">
        <v>10.5</v>
      </c>
      <c r="K10" s="68">
        <v>1.8</v>
      </c>
      <c r="L10" s="67">
        <f t="shared" si="0"/>
        <v>12.3</v>
      </c>
      <c r="M10" s="66"/>
      <c r="N10" s="66"/>
      <c r="O10" s="66">
        <v>9.9</v>
      </c>
      <c r="P10" s="66">
        <v>2.4</v>
      </c>
      <c r="Q10" s="68"/>
      <c r="R10" s="67">
        <v>1</v>
      </c>
      <c r="S10" s="66">
        <v>85</v>
      </c>
      <c r="T10" s="66"/>
      <c r="U10" s="68"/>
      <c r="V10" s="50"/>
    </row>
    <row r="11" spans="1:22" s="51" customFormat="1" ht="31.5">
      <c r="A11" s="76">
        <v>6</v>
      </c>
      <c r="B11" s="193" t="s">
        <v>407</v>
      </c>
      <c r="C11" s="171">
        <f t="shared" si="1"/>
        <v>4.2</v>
      </c>
      <c r="D11" s="66"/>
      <c r="E11" s="66">
        <v>4.2</v>
      </c>
      <c r="F11" s="66"/>
      <c r="G11" s="68"/>
      <c r="H11" s="65"/>
      <c r="I11" s="66">
        <v>4.2</v>
      </c>
      <c r="J11" s="66"/>
      <c r="K11" s="68"/>
      <c r="L11" s="67">
        <f t="shared" si="0"/>
        <v>4.199999999999999</v>
      </c>
      <c r="M11" s="66"/>
      <c r="N11" s="66">
        <v>2.8</v>
      </c>
      <c r="O11" s="66">
        <v>1.4</v>
      </c>
      <c r="P11" s="66"/>
      <c r="Q11" s="68"/>
      <c r="R11" s="67"/>
      <c r="S11" s="66"/>
      <c r="T11" s="66"/>
      <c r="U11" s="68"/>
      <c r="V11" s="50"/>
    </row>
    <row r="12" spans="1:22" s="51" customFormat="1" ht="15.75">
      <c r="A12" s="76">
        <v>7</v>
      </c>
      <c r="B12" s="303" t="s">
        <v>388</v>
      </c>
      <c r="C12" s="67">
        <f t="shared" si="1"/>
        <v>11.899999999999999</v>
      </c>
      <c r="D12" s="66"/>
      <c r="E12" s="66">
        <v>11.7</v>
      </c>
      <c r="F12" s="66">
        <v>0.2</v>
      </c>
      <c r="G12" s="68"/>
      <c r="H12" s="65"/>
      <c r="I12" s="66"/>
      <c r="J12" s="66">
        <v>11.9</v>
      </c>
      <c r="K12" s="68"/>
      <c r="L12" s="67">
        <f t="shared" si="0"/>
        <v>11.899999999999999</v>
      </c>
      <c r="M12" s="66"/>
      <c r="N12" s="66"/>
      <c r="O12" s="66">
        <v>11.7</v>
      </c>
      <c r="P12" s="66">
        <v>0.2</v>
      </c>
      <c r="Q12" s="68"/>
      <c r="R12" s="67">
        <v>1</v>
      </c>
      <c r="S12" s="66">
        <v>23.1</v>
      </c>
      <c r="T12" s="66">
        <v>1</v>
      </c>
      <c r="U12" s="68">
        <v>23.1</v>
      </c>
      <c r="V12" s="50"/>
    </row>
    <row r="13" spans="1:22" s="51" customFormat="1" ht="31.5">
      <c r="A13" s="76">
        <v>8</v>
      </c>
      <c r="B13" s="217" t="s">
        <v>331</v>
      </c>
      <c r="C13" s="216">
        <f t="shared" si="1"/>
        <v>11</v>
      </c>
      <c r="D13" s="224"/>
      <c r="E13" s="224">
        <v>11</v>
      </c>
      <c r="F13" s="224"/>
      <c r="G13" s="225"/>
      <c r="H13" s="255"/>
      <c r="I13" s="206"/>
      <c r="J13" s="206">
        <v>11</v>
      </c>
      <c r="K13" s="207"/>
      <c r="L13" s="205">
        <f t="shared" si="0"/>
        <v>11</v>
      </c>
      <c r="M13" s="206"/>
      <c r="N13" s="206">
        <v>11</v>
      </c>
      <c r="O13" s="206"/>
      <c r="P13" s="206"/>
      <c r="Q13" s="207"/>
      <c r="R13" s="208">
        <v>3</v>
      </c>
      <c r="S13" s="206">
        <v>121.7</v>
      </c>
      <c r="T13" s="206">
        <v>3</v>
      </c>
      <c r="U13" s="207">
        <v>121.7</v>
      </c>
      <c r="V13" s="50"/>
    </row>
    <row r="14" spans="1:22" s="51" customFormat="1" ht="16.5" thickBot="1">
      <c r="A14" s="76">
        <v>9</v>
      </c>
      <c r="B14" s="272" t="s">
        <v>330</v>
      </c>
      <c r="C14" s="174">
        <f t="shared" si="1"/>
        <v>0.5</v>
      </c>
      <c r="D14" s="270"/>
      <c r="E14" s="270"/>
      <c r="F14" s="270">
        <v>0.5</v>
      </c>
      <c r="G14" s="271"/>
      <c r="H14" s="65"/>
      <c r="I14" s="66"/>
      <c r="J14" s="66">
        <v>0.5</v>
      </c>
      <c r="K14" s="68"/>
      <c r="L14" s="140">
        <f t="shared" si="0"/>
        <v>0.5</v>
      </c>
      <c r="M14" s="66"/>
      <c r="N14" s="66"/>
      <c r="O14" s="66"/>
      <c r="P14" s="66">
        <v>0.5</v>
      </c>
      <c r="Q14" s="68"/>
      <c r="R14" s="67"/>
      <c r="S14" s="66"/>
      <c r="T14" s="66"/>
      <c r="U14" s="68"/>
      <c r="V14" s="50"/>
    </row>
    <row r="15" spans="1:21" s="97" customFormat="1" ht="16.5" thickBot="1">
      <c r="A15" s="131"/>
      <c r="B15" s="147" t="s">
        <v>120</v>
      </c>
      <c r="C15" s="269">
        <f aca="true" t="shared" si="2" ref="C15:U15">SUM(C6:C14)</f>
        <v>115</v>
      </c>
      <c r="D15" s="269">
        <f t="shared" si="2"/>
        <v>0.2</v>
      </c>
      <c r="E15" s="269">
        <f t="shared" si="2"/>
        <v>110.2</v>
      </c>
      <c r="F15" s="269">
        <f t="shared" si="2"/>
        <v>4.6</v>
      </c>
      <c r="G15" s="269">
        <f t="shared" si="2"/>
        <v>0</v>
      </c>
      <c r="H15" s="114">
        <f t="shared" si="2"/>
        <v>0</v>
      </c>
      <c r="I15" s="114">
        <f t="shared" si="2"/>
        <v>67.6</v>
      </c>
      <c r="J15" s="114">
        <f t="shared" si="2"/>
        <v>44.1</v>
      </c>
      <c r="K15" s="114">
        <f t="shared" si="2"/>
        <v>3.3</v>
      </c>
      <c r="L15" s="114">
        <f t="shared" si="2"/>
        <v>115</v>
      </c>
      <c r="M15" s="114">
        <f t="shared" si="2"/>
        <v>0</v>
      </c>
      <c r="N15" s="114">
        <f t="shared" si="2"/>
        <v>49.8</v>
      </c>
      <c r="O15" s="114">
        <f t="shared" si="2"/>
        <v>60.599999999999994</v>
      </c>
      <c r="P15" s="114">
        <f t="shared" si="2"/>
        <v>4.6</v>
      </c>
      <c r="Q15" s="114">
        <f t="shared" si="2"/>
        <v>0</v>
      </c>
      <c r="R15" s="114">
        <f t="shared" si="2"/>
        <v>11</v>
      </c>
      <c r="S15" s="114">
        <f t="shared" si="2"/>
        <v>518.62</v>
      </c>
      <c r="T15" s="114">
        <f t="shared" si="2"/>
        <v>10</v>
      </c>
      <c r="U15" s="115">
        <f t="shared" si="2"/>
        <v>433.62</v>
      </c>
    </row>
    <row r="16" spans="1:21" ht="16.5">
      <c r="A16" s="3"/>
      <c r="B16" s="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6.5">
      <c r="A17" s="3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6.5">
      <c r="A18" s="3"/>
      <c r="B18" s="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6.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6.5">
      <c r="A20" s="14"/>
      <c r="B20" s="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6.5">
      <c r="A21" s="3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6.5">
      <c r="A22" s="383"/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</row>
    <row r="23" spans="1:21" ht="16.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6.5">
      <c r="A24" s="3"/>
      <c r="B24" s="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6.5">
      <c r="A39" s="10"/>
      <c r="B39" s="1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6.5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</sheetData>
  <mergeCells count="25">
    <mergeCell ref="T4:U4"/>
    <mergeCell ref="A1:U1"/>
    <mergeCell ref="M4:M5"/>
    <mergeCell ref="N4:N5"/>
    <mergeCell ref="O4:O5"/>
    <mergeCell ref="P4:P5"/>
    <mergeCell ref="I4:I5"/>
    <mergeCell ref="J4:J5"/>
    <mergeCell ref="C3:G3"/>
    <mergeCell ref="E4:E5"/>
    <mergeCell ref="G4:G5"/>
    <mergeCell ref="R4:S4"/>
    <mergeCell ref="L4:L5"/>
    <mergeCell ref="H4:H5"/>
    <mergeCell ref="Q4:Q5"/>
    <mergeCell ref="A22:U22"/>
    <mergeCell ref="R3:U3"/>
    <mergeCell ref="H3:K3"/>
    <mergeCell ref="L3:Q3"/>
    <mergeCell ref="A3:A5"/>
    <mergeCell ref="B3:B5"/>
    <mergeCell ref="C4:C5"/>
    <mergeCell ref="D4:D5"/>
    <mergeCell ref="F4:F5"/>
    <mergeCell ref="K4:K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V15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26" sqref="M26"/>
    </sheetView>
  </sheetViews>
  <sheetFormatPr defaultColWidth="9.00390625" defaultRowHeight="12.75"/>
  <cols>
    <col min="1" max="1" width="6.00390625" style="0" customWidth="1"/>
    <col min="2" max="2" width="36.875" style="0" customWidth="1"/>
    <col min="4" max="4" width="7.25390625" style="0" customWidth="1"/>
    <col min="5" max="6" width="8.625" style="0" customWidth="1"/>
    <col min="7" max="7" width="8.125" style="0" customWidth="1"/>
    <col min="8" max="8" width="7.375" style="0" customWidth="1"/>
    <col min="9" max="9" width="7.75390625" style="0" customWidth="1"/>
    <col min="10" max="10" width="8.375" style="0" customWidth="1"/>
    <col min="11" max="11" width="8.125" style="0" customWidth="1"/>
    <col min="13" max="14" width="8.00390625" style="0" customWidth="1"/>
    <col min="15" max="15" width="8.625" style="0" customWidth="1"/>
    <col min="16" max="16" width="8.125" style="0" customWidth="1"/>
    <col min="17" max="17" width="8.375" style="0" customWidth="1"/>
    <col min="18" max="18" width="6.875" style="0" customWidth="1"/>
    <col min="20" max="20" width="6.75390625" style="0" customWidth="1"/>
    <col min="22" max="22" width="15.625" style="0" customWidth="1"/>
  </cols>
  <sheetData>
    <row r="2" spans="1:21" ht="18.75">
      <c r="A2" s="371" t="s">
        <v>428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21" ht="19.5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 ht="15.75" customHeight="1">
      <c r="A4" s="366" t="s">
        <v>140</v>
      </c>
      <c r="B4" s="366" t="s">
        <v>42</v>
      </c>
      <c r="C4" s="361" t="s">
        <v>142</v>
      </c>
      <c r="D4" s="362"/>
      <c r="E4" s="362"/>
      <c r="F4" s="362"/>
      <c r="G4" s="363"/>
      <c r="H4" s="361" t="s">
        <v>143</v>
      </c>
      <c r="I4" s="362"/>
      <c r="J4" s="362"/>
      <c r="K4" s="363"/>
      <c r="L4" s="361" t="s">
        <v>80</v>
      </c>
      <c r="M4" s="362"/>
      <c r="N4" s="362"/>
      <c r="O4" s="362"/>
      <c r="P4" s="362"/>
      <c r="Q4" s="363"/>
      <c r="R4" s="361" t="s">
        <v>144</v>
      </c>
      <c r="S4" s="362"/>
      <c r="T4" s="362"/>
      <c r="U4" s="363"/>
    </row>
    <row r="5" spans="1:21" ht="15.75">
      <c r="A5" s="367"/>
      <c r="B5" s="367"/>
      <c r="C5" s="359" t="s">
        <v>145</v>
      </c>
      <c r="D5" s="348" t="s">
        <v>146</v>
      </c>
      <c r="E5" s="348" t="s">
        <v>147</v>
      </c>
      <c r="F5" s="348" t="s">
        <v>148</v>
      </c>
      <c r="G5" s="350" t="s">
        <v>149</v>
      </c>
      <c r="H5" s="359" t="s">
        <v>150</v>
      </c>
      <c r="I5" s="348" t="s">
        <v>151</v>
      </c>
      <c r="J5" s="348" t="s">
        <v>152</v>
      </c>
      <c r="K5" s="350" t="s">
        <v>153</v>
      </c>
      <c r="L5" s="359" t="s">
        <v>145</v>
      </c>
      <c r="M5" s="348" t="s">
        <v>99</v>
      </c>
      <c r="N5" s="348" t="s">
        <v>100</v>
      </c>
      <c r="O5" s="348" t="s">
        <v>101</v>
      </c>
      <c r="P5" s="348" t="s">
        <v>102</v>
      </c>
      <c r="Q5" s="350" t="s">
        <v>103</v>
      </c>
      <c r="R5" s="372" t="s">
        <v>145</v>
      </c>
      <c r="S5" s="365"/>
      <c r="T5" s="364" t="s">
        <v>154</v>
      </c>
      <c r="U5" s="370"/>
    </row>
    <row r="6" spans="1:21" ht="16.5" thickBot="1">
      <c r="A6" s="368"/>
      <c r="B6" s="368"/>
      <c r="C6" s="360"/>
      <c r="D6" s="349"/>
      <c r="E6" s="349"/>
      <c r="F6" s="349"/>
      <c r="G6" s="351"/>
      <c r="H6" s="360"/>
      <c r="I6" s="349"/>
      <c r="J6" s="349"/>
      <c r="K6" s="351"/>
      <c r="L6" s="360"/>
      <c r="M6" s="349"/>
      <c r="N6" s="349"/>
      <c r="O6" s="349"/>
      <c r="P6" s="349"/>
      <c r="Q6" s="351"/>
      <c r="R6" s="15" t="s">
        <v>156</v>
      </c>
      <c r="S6" s="16" t="s">
        <v>157</v>
      </c>
      <c r="T6" s="16" t="s">
        <v>156</v>
      </c>
      <c r="U6" s="17" t="s">
        <v>158</v>
      </c>
    </row>
    <row r="7" spans="1:22" s="51" customFormat="1" ht="15.75">
      <c r="A7" s="76">
        <v>1</v>
      </c>
      <c r="B7" s="218" t="s">
        <v>132</v>
      </c>
      <c r="C7" s="219">
        <f>SUM(D7:G7)</f>
        <v>21.2</v>
      </c>
      <c r="D7" s="133"/>
      <c r="E7" s="133">
        <v>21.2</v>
      </c>
      <c r="F7" s="133"/>
      <c r="G7" s="134"/>
      <c r="H7" s="132"/>
      <c r="I7" s="133">
        <v>21.2</v>
      </c>
      <c r="J7" s="133"/>
      <c r="K7" s="134"/>
      <c r="L7" s="132">
        <f>SUM(M7:Q7)</f>
        <v>21.2</v>
      </c>
      <c r="M7" s="133"/>
      <c r="N7" s="133">
        <v>21.2</v>
      </c>
      <c r="O7" s="133"/>
      <c r="P7" s="133"/>
      <c r="Q7" s="134"/>
      <c r="R7" s="132">
        <v>2</v>
      </c>
      <c r="S7" s="133">
        <v>114.4</v>
      </c>
      <c r="T7" s="133">
        <v>2</v>
      </c>
      <c r="U7" s="134">
        <v>114.4</v>
      </c>
      <c r="V7" s="50"/>
    </row>
    <row r="8" spans="1:22" s="51" customFormat="1" ht="15.75">
      <c r="A8" s="76">
        <v>2</v>
      </c>
      <c r="B8" s="218" t="s">
        <v>187</v>
      </c>
      <c r="C8" s="219">
        <f aca="true" t="shared" si="0" ref="C8:C14">SUM(D8:G8)</f>
        <v>28.5</v>
      </c>
      <c r="D8" s="133"/>
      <c r="E8" s="133">
        <v>20.5</v>
      </c>
      <c r="F8" s="133">
        <v>8</v>
      </c>
      <c r="G8" s="134"/>
      <c r="H8" s="132"/>
      <c r="I8" s="133"/>
      <c r="J8" s="133">
        <v>28.5</v>
      </c>
      <c r="K8" s="134"/>
      <c r="L8" s="132">
        <f aca="true" t="shared" si="1" ref="L8:L14">SUM(M8:Q8)</f>
        <v>28.5</v>
      </c>
      <c r="M8" s="133"/>
      <c r="N8" s="133"/>
      <c r="O8" s="133">
        <v>20.5</v>
      </c>
      <c r="P8" s="133">
        <v>8</v>
      </c>
      <c r="Q8" s="134"/>
      <c r="R8" s="132">
        <v>1</v>
      </c>
      <c r="S8" s="133">
        <v>53.23</v>
      </c>
      <c r="T8" s="133">
        <v>1</v>
      </c>
      <c r="U8" s="134">
        <v>53.23</v>
      </c>
      <c r="V8" s="50"/>
    </row>
    <row r="9" spans="1:22" s="51" customFormat="1" ht="15.75">
      <c r="A9" s="76">
        <v>3</v>
      </c>
      <c r="B9" s="200" t="s">
        <v>190</v>
      </c>
      <c r="C9" s="219">
        <f t="shared" si="0"/>
        <v>5.4</v>
      </c>
      <c r="D9" s="89"/>
      <c r="E9" s="89">
        <v>0.16</v>
      </c>
      <c r="F9" s="89">
        <v>5.24</v>
      </c>
      <c r="G9" s="90"/>
      <c r="H9" s="88"/>
      <c r="I9" s="89"/>
      <c r="J9" s="89">
        <v>5.4</v>
      </c>
      <c r="K9" s="90"/>
      <c r="L9" s="132">
        <f t="shared" si="1"/>
        <v>5.4</v>
      </c>
      <c r="M9" s="89"/>
      <c r="N9" s="89"/>
      <c r="O9" s="89">
        <v>0.16</v>
      </c>
      <c r="P9" s="89">
        <v>5.24</v>
      </c>
      <c r="Q9" s="90"/>
      <c r="R9" s="88">
        <v>1</v>
      </c>
      <c r="S9" s="89">
        <v>50.3</v>
      </c>
      <c r="T9" s="89">
        <v>1</v>
      </c>
      <c r="U9" s="90">
        <v>50.3</v>
      </c>
      <c r="V9" s="50"/>
    </row>
    <row r="10" spans="1:22" s="51" customFormat="1" ht="15.75">
      <c r="A10" s="76">
        <v>4</v>
      </c>
      <c r="B10" s="200" t="s">
        <v>188</v>
      </c>
      <c r="C10" s="219">
        <f t="shared" si="0"/>
        <v>33.1</v>
      </c>
      <c r="D10" s="89"/>
      <c r="E10" s="89">
        <v>15.8</v>
      </c>
      <c r="F10" s="89">
        <v>8.3</v>
      </c>
      <c r="G10" s="90">
        <v>9</v>
      </c>
      <c r="H10" s="88"/>
      <c r="I10" s="89"/>
      <c r="J10" s="89">
        <v>33.1</v>
      </c>
      <c r="K10" s="90"/>
      <c r="L10" s="132">
        <f t="shared" si="1"/>
        <v>33.1</v>
      </c>
      <c r="M10" s="89"/>
      <c r="N10" s="89"/>
      <c r="O10" s="89">
        <v>15.8</v>
      </c>
      <c r="P10" s="89">
        <v>8.3</v>
      </c>
      <c r="Q10" s="90">
        <v>9</v>
      </c>
      <c r="R10" s="88">
        <v>3</v>
      </c>
      <c r="S10" s="89">
        <v>177.6</v>
      </c>
      <c r="T10" s="89">
        <v>3</v>
      </c>
      <c r="U10" s="90">
        <v>177.6</v>
      </c>
      <c r="V10" s="50"/>
    </row>
    <row r="11" spans="1:22" s="51" customFormat="1" ht="15.75">
      <c r="A11" s="76">
        <v>5</v>
      </c>
      <c r="B11" s="191" t="s">
        <v>121</v>
      </c>
      <c r="C11" s="219">
        <f t="shared" si="0"/>
        <v>16</v>
      </c>
      <c r="D11" s="89"/>
      <c r="E11" s="89"/>
      <c r="F11" s="89">
        <v>7</v>
      </c>
      <c r="G11" s="90">
        <v>9</v>
      </c>
      <c r="H11" s="88"/>
      <c r="I11" s="89"/>
      <c r="J11" s="89">
        <v>16</v>
      </c>
      <c r="K11" s="90"/>
      <c r="L11" s="132">
        <f t="shared" si="1"/>
        <v>16</v>
      </c>
      <c r="M11" s="89"/>
      <c r="N11" s="89"/>
      <c r="O11" s="89"/>
      <c r="P11" s="89">
        <v>7</v>
      </c>
      <c r="Q11" s="90">
        <v>9</v>
      </c>
      <c r="R11" s="88">
        <v>2</v>
      </c>
      <c r="S11" s="89">
        <v>37.3</v>
      </c>
      <c r="T11" s="89"/>
      <c r="U11" s="90"/>
      <c r="V11" s="50"/>
    </row>
    <row r="12" spans="1:22" s="51" customFormat="1" ht="15.75">
      <c r="A12" s="76">
        <v>6</v>
      </c>
      <c r="B12" s="220" t="s">
        <v>189</v>
      </c>
      <c r="C12" s="219">
        <f t="shared" si="0"/>
        <v>19</v>
      </c>
      <c r="D12" s="81"/>
      <c r="E12" s="81">
        <v>15.63</v>
      </c>
      <c r="F12" s="81">
        <v>3.37</v>
      </c>
      <c r="G12" s="82"/>
      <c r="H12" s="80"/>
      <c r="I12" s="81"/>
      <c r="J12" s="81">
        <v>19</v>
      </c>
      <c r="K12" s="82"/>
      <c r="L12" s="132">
        <f t="shared" si="1"/>
        <v>19</v>
      </c>
      <c r="M12" s="81"/>
      <c r="N12" s="81"/>
      <c r="O12" s="81">
        <v>15.63</v>
      </c>
      <c r="P12" s="81">
        <v>3.37</v>
      </c>
      <c r="Q12" s="82"/>
      <c r="R12" s="80">
        <v>4</v>
      </c>
      <c r="S12" s="81">
        <v>132.05</v>
      </c>
      <c r="T12" s="81">
        <v>3</v>
      </c>
      <c r="U12" s="82">
        <v>122.35</v>
      </c>
      <c r="V12" s="50"/>
    </row>
    <row r="13" spans="1:22" s="51" customFormat="1" ht="15.75">
      <c r="A13" s="76">
        <v>7</v>
      </c>
      <c r="B13" s="194" t="s">
        <v>122</v>
      </c>
      <c r="C13" s="219">
        <f t="shared" si="0"/>
        <v>33</v>
      </c>
      <c r="D13" s="66"/>
      <c r="E13" s="66">
        <v>6</v>
      </c>
      <c r="F13" s="66">
        <v>8</v>
      </c>
      <c r="G13" s="68">
        <v>19</v>
      </c>
      <c r="H13" s="67"/>
      <c r="I13" s="66"/>
      <c r="J13" s="66">
        <v>33</v>
      </c>
      <c r="K13" s="68"/>
      <c r="L13" s="132">
        <f t="shared" si="1"/>
        <v>33</v>
      </c>
      <c r="M13" s="66"/>
      <c r="N13" s="66"/>
      <c r="O13" s="66">
        <v>6</v>
      </c>
      <c r="P13" s="66">
        <v>8</v>
      </c>
      <c r="Q13" s="68">
        <v>19</v>
      </c>
      <c r="R13" s="67">
        <v>2</v>
      </c>
      <c r="S13" s="66">
        <v>13.5</v>
      </c>
      <c r="T13" s="66">
        <v>1</v>
      </c>
      <c r="U13" s="68">
        <v>9</v>
      </c>
      <c r="V13" s="50"/>
    </row>
    <row r="14" spans="1:22" s="51" customFormat="1" ht="16.5" thickBot="1">
      <c r="A14" s="76">
        <v>8</v>
      </c>
      <c r="B14" s="194" t="s">
        <v>123</v>
      </c>
      <c r="C14" s="219">
        <f t="shared" si="0"/>
        <v>19</v>
      </c>
      <c r="D14" s="66"/>
      <c r="E14" s="66"/>
      <c r="F14" s="66">
        <v>14</v>
      </c>
      <c r="G14" s="68">
        <v>5</v>
      </c>
      <c r="H14" s="67"/>
      <c r="I14" s="66"/>
      <c r="J14" s="66">
        <v>19</v>
      </c>
      <c r="K14" s="68"/>
      <c r="L14" s="132">
        <f t="shared" si="1"/>
        <v>19</v>
      </c>
      <c r="M14" s="66"/>
      <c r="N14" s="66"/>
      <c r="O14" s="66"/>
      <c r="P14" s="66">
        <v>14</v>
      </c>
      <c r="Q14" s="68">
        <v>5</v>
      </c>
      <c r="R14" s="67"/>
      <c r="S14" s="66"/>
      <c r="T14" s="66"/>
      <c r="U14" s="68"/>
      <c r="V14" s="50"/>
    </row>
    <row r="15" spans="1:21" s="97" customFormat="1" ht="16.5" thickBot="1">
      <c r="A15" s="96"/>
      <c r="B15" s="124" t="s">
        <v>206</v>
      </c>
      <c r="C15" s="99">
        <f aca="true" t="shared" si="2" ref="C15:U15">SUM(C7:C14)</f>
        <v>175.2</v>
      </c>
      <c r="D15" s="99">
        <f t="shared" si="2"/>
        <v>0</v>
      </c>
      <c r="E15" s="99">
        <f t="shared" si="2"/>
        <v>79.28999999999999</v>
      </c>
      <c r="F15" s="99">
        <f t="shared" si="2"/>
        <v>53.91</v>
      </c>
      <c r="G15" s="99">
        <f t="shared" si="2"/>
        <v>42</v>
      </c>
      <c r="H15" s="99">
        <f t="shared" si="2"/>
        <v>0</v>
      </c>
      <c r="I15" s="99">
        <f t="shared" si="2"/>
        <v>21.2</v>
      </c>
      <c r="J15" s="99">
        <f t="shared" si="2"/>
        <v>154</v>
      </c>
      <c r="K15" s="99">
        <f t="shared" si="2"/>
        <v>0</v>
      </c>
      <c r="L15" s="99">
        <f t="shared" si="2"/>
        <v>175.2</v>
      </c>
      <c r="M15" s="99">
        <f t="shared" si="2"/>
        <v>0</v>
      </c>
      <c r="N15" s="99">
        <f t="shared" si="2"/>
        <v>21.2</v>
      </c>
      <c r="O15" s="99">
        <f t="shared" si="2"/>
        <v>58.09</v>
      </c>
      <c r="P15" s="99">
        <f t="shared" si="2"/>
        <v>53.91</v>
      </c>
      <c r="Q15" s="99">
        <f t="shared" si="2"/>
        <v>42</v>
      </c>
      <c r="R15" s="99">
        <f t="shared" si="2"/>
        <v>15</v>
      </c>
      <c r="S15" s="99">
        <f t="shared" si="2"/>
        <v>578.38</v>
      </c>
      <c r="T15" s="99">
        <f t="shared" si="2"/>
        <v>11</v>
      </c>
      <c r="U15" s="96">
        <f t="shared" si="2"/>
        <v>526.88</v>
      </c>
    </row>
  </sheetData>
  <mergeCells count="24">
    <mergeCell ref="A4:A6"/>
    <mergeCell ref="B4:B6"/>
    <mergeCell ref="C5:C6"/>
    <mergeCell ref="D5:D6"/>
    <mergeCell ref="C4:G4"/>
    <mergeCell ref="A2:U2"/>
    <mergeCell ref="M5:M6"/>
    <mergeCell ref="N5:N6"/>
    <mergeCell ref="O5:O6"/>
    <mergeCell ref="P5:P6"/>
    <mergeCell ref="I5:I6"/>
    <mergeCell ref="J5:J6"/>
    <mergeCell ref="R5:S5"/>
    <mergeCell ref="Q5:Q6"/>
    <mergeCell ref="E5:E6"/>
    <mergeCell ref="R4:U4"/>
    <mergeCell ref="H4:K4"/>
    <mergeCell ref="L4:Q4"/>
    <mergeCell ref="F5:F6"/>
    <mergeCell ref="K5:K6"/>
    <mergeCell ref="G5:G6"/>
    <mergeCell ref="L5:L6"/>
    <mergeCell ref="H5:H6"/>
    <mergeCell ref="T5:U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V35"/>
  <sheetViews>
    <sheetView workbookViewId="0" topLeftCell="A1">
      <selection activeCell="O26" sqref="O26"/>
    </sheetView>
  </sheetViews>
  <sheetFormatPr defaultColWidth="9.00390625" defaultRowHeight="12.75"/>
  <cols>
    <col min="1" max="1" width="6.125" style="0" customWidth="1"/>
    <col min="2" max="2" width="35.375" style="0" customWidth="1"/>
    <col min="4" max="4" width="7.25390625" style="0" customWidth="1"/>
    <col min="8" max="8" width="6.75390625" style="0" customWidth="1"/>
    <col min="9" max="9" width="6.375" style="0" customWidth="1"/>
    <col min="13" max="13" width="6.375" style="0" customWidth="1"/>
    <col min="14" max="14" width="7.25390625" style="0" customWidth="1"/>
    <col min="16" max="16" width="8.125" style="0" customWidth="1"/>
    <col min="17" max="17" width="7.75390625" style="0" customWidth="1"/>
    <col min="18" max="18" width="6.875" style="0" customWidth="1"/>
    <col min="20" max="20" width="6.75390625" style="0" customWidth="1"/>
    <col min="22" max="22" width="18.625" style="0" customWidth="1"/>
  </cols>
  <sheetData>
    <row r="2" spans="1:21" ht="18.75">
      <c r="A2" s="371" t="s">
        <v>429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21" ht="19.5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 ht="15.75" customHeight="1">
      <c r="A4" s="366" t="s">
        <v>140</v>
      </c>
      <c r="B4" s="366" t="s">
        <v>42</v>
      </c>
      <c r="C4" s="361" t="s">
        <v>142</v>
      </c>
      <c r="D4" s="362"/>
      <c r="E4" s="362"/>
      <c r="F4" s="362"/>
      <c r="G4" s="363"/>
      <c r="H4" s="361" t="s">
        <v>143</v>
      </c>
      <c r="I4" s="362"/>
      <c r="J4" s="362"/>
      <c r="K4" s="363"/>
      <c r="L4" s="361" t="s">
        <v>80</v>
      </c>
      <c r="M4" s="362"/>
      <c r="N4" s="362"/>
      <c r="O4" s="362"/>
      <c r="P4" s="362"/>
      <c r="Q4" s="363"/>
      <c r="R4" s="361" t="s">
        <v>144</v>
      </c>
      <c r="S4" s="362"/>
      <c r="T4" s="362"/>
      <c r="U4" s="363"/>
    </row>
    <row r="5" spans="1:21" ht="15.75">
      <c r="A5" s="367"/>
      <c r="B5" s="367"/>
      <c r="C5" s="359" t="s">
        <v>145</v>
      </c>
      <c r="D5" s="348" t="s">
        <v>146</v>
      </c>
      <c r="E5" s="348" t="s">
        <v>147</v>
      </c>
      <c r="F5" s="348" t="s">
        <v>148</v>
      </c>
      <c r="G5" s="350" t="s">
        <v>149</v>
      </c>
      <c r="H5" s="359" t="s">
        <v>150</v>
      </c>
      <c r="I5" s="348" t="s">
        <v>151</v>
      </c>
      <c r="J5" s="348" t="s">
        <v>152</v>
      </c>
      <c r="K5" s="350" t="s">
        <v>153</v>
      </c>
      <c r="L5" s="359" t="s">
        <v>145</v>
      </c>
      <c r="M5" s="348" t="s">
        <v>99</v>
      </c>
      <c r="N5" s="348" t="s">
        <v>100</v>
      </c>
      <c r="O5" s="348" t="s">
        <v>101</v>
      </c>
      <c r="P5" s="348" t="s">
        <v>102</v>
      </c>
      <c r="Q5" s="350" t="s">
        <v>103</v>
      </c>
      <c r="R5" s="372" t="s">
        <v>145</v>
      </c>
      <c r="S5" s="365"/>
      <c r="T5" s="364" t="s">
        <v>154</v>
      </c>
      <c r="U5" s="370"/>
    </row>
    <row r="6" spans="1:21" ht="16.5" thickBot="1">
      <c r="A6" s="368"/>
      <c r="B6" s="368"/>
      <c r="C6" s="360"/>
      <c r="D6" s="349"/>
      <c r="E6" s="349"/>
      <c r="F6" s="349"/>
      <c r="G6" s="351"/>
      <c r="H6" s="360"/>
      <c r="I6" s="349"/>
      <c r="J6" s="349"/>
      <c r="K6" s="351"/>
      <c r="L6" s="360"/>
      <c r="M6" s="349"/>
      <c r="N6" s="349"/>
      <c r="O6" s="349"/>
      <c r="P6" s="349"/>
      <c r="Q6" s="351"/>
      <c r="R6" s="15" t="s">
        <v>156</v>
      </c>
      <c r="S6" s="16" t="s">
        <v>157</v>
      </c>
      <c r="T6" s="16" t="s">
        <v>156</v>
      </c>
      <c r="U6" s="17" t="s">
        <v>158</v>
      </c>
    </row>
    <row r="7" spans="1:22" s="51" customFormat="1" ht="15.75">
      <c r="A7" s="61">
        <v>1</v>
      </c>
      <c r="B7" s="157" t="s">
        <v>332</v>
      </c>
      <c r="C7" s="221">
        <f aca="true" t="shared" si="0" ref="C7:C21">SUM(D7:G7)</f>
        <v>1.5</v>
      </c>
      <c r="D7" s="53"/>
      <c r="E7" s="53"/>
      <c r="F7" s="53">
        <v>1.5</v>
      </c>
      <c r="G7" s="55"/>
      <c r="H7" s="52"/>
      <c r="I7" s="53"/>
      <c r="J7" s="53">
        <v>1.5</v>
      </c>
      <c r="K7" s="55"/>
      <c r="L7" s="135">
        <f aca="true" t="shared" si="1" ref="L7:L21">SUM(M7:Q7)</f>
        <v>1.5</v>
      </c>
      <c r="M7" s="53"/>
      <c r="N7" s="53"/>
      <c r="O7" s="53"/>
      <c r="P7" s="53">
        <v>1.5</v>
      </c>
      <c r="Q7" s="55"/>
      <c r="R7" s="52">
        <v>1</v>
      </c>
      <c r="S7" s="53">
        <v>17.4</v>
      </c>
      <c r="T7" s="53"/>
      <c r="U7" s="55"/>
      <c r="V7" s="50"/>
    </row>
    <row r="8" spans="1:22" s="51" customFormat="1" ht="15.75">
      <c r="A8" s="61">
        <v>2</v>
      </c>
      <c r="B8" s="157" t="s">
        <v>339</v>
      </c>
      <c r="C8" s="221">
        <f t="shared" si="0"/>
        <v>8.97</v>
      </c>
      <c r="D8" s="53"/>
      <c r="E8" s="53">
        <v>8.97</v>
      </c>
      <c r="F8" s="53"/>
      <c r="G8" s="55"/>
      <c r="H8" s="52"/>
      <c r="I8" s="53">
        <v>8.97</v>
      </c>
      <c r="J8" s="53"/>
      <c r="K8" s="55"/>
      <c r="L8" s="135">
        <f t="shared" si="1"/>
        <v>8.97</v>
      </c>
      <c r="M8" s="53"/>
      <c r="N8" s="53"/>
      <c r="O8" s="53">
        <v>8.97</v>
      </c>
      <c r="P8" s="53"/>
      <c r="Q8" s="55"/>
      <c r="R8" s="52">
        <v>1</v>
      </c>
      <c r="S8" s="53">
        <v>59.4</v>
      </c>
      <c r="T8" s="53">
        <v>1</v>
      </c>
      <c r="U8" s="55">
        <v>59.4</v>
      </c>
      <c r="V8" s="50"/>
    </row>
    <row r="9" spans="1:22" s="51" customFormat="1" ht="15.75">
      <c r="A9" s="61">
        <v>3</v>
      </c>
      <c r="B9" s="157" t="s">
        <v>333</v>
      </c>
      <c r="C9" s="221">
        <f t="shared" si="0"/>
        <v>0.9</v>
      </c>
      <c r="D9" s="53"/>
      <c r="E9" s="53">
        <v>0.9</v>
      </c>
      <c r="F9" s="53"/>
      <c r="G9" s="55"/>
      <c r="H9" s="52"/>
      <c r="I9" s="53"/>
      <c r="J9" s="53"/>
      <c r="K9" s="55">
        <v>0.9</v>
      </c>
      <c r="L9" s="135">
        <f t="shared" si="1"/>
        <v>0.9</v>
      </c>
      <c r="M9" s="53"/>
      <c r="N9" s="53"/>
      <c r="O9" s="53">
        <v>0.9</v>
      </c>
      <c r="P9" s="53"/>
      <c r="Q9" s="55"/>
      <c r="R9" s="52"/>
      <c r="S9" s="53"/>
      <c r="T9" s="53"/>
      <c r="U9" s="55"/>
      <c r="V9" s="50"/>
    </row>
    <row r="10" spans="1:22" s="51" customFormat="1" ht="15.75">
      <c r="A10" s="61">
        <v>4</v>
      </c>
      <c r="B10" s="162" t="s">
        <v>192</v>
      </c>
      <c r="C10" s="221">
        <f t="shared" si="0"/>
        <v>10</v>
      </c>
      <c r="D10" s="53"/>
      <c r="E10" s="53">
        <v>10</v>
      </c>
      <c r="F10" s="53"/>
      <c r="G10" s="55"/>
      <c r="H10" s="52"/>
      <c r="I10" s="53"/>
      <c r="J10" s="53">
        <v>10</v>
      </c>
      <c r="K10" s="55"/>
      <c r="L10" s="135">
        <f t="shared" si="1"/>
        <v>10</v>
      </c>
      <c r="M10" s="53"/>
      <c r="N10" s="53"/>
      <c r="O10" s="53">
        <v>10</v>
      </c>
      <c r="P10" s="53"/>
      <c r="Q10" s="55"/>
      <c r="R10" s="52">
        <v>2</v>
      </c>
      <c r="S10" s="53">
        <v>73.3</v>
      </c>
      <c r="T10" s="53">
        <v>2</v>
      </c>
      <c r="U10" s="55">
        <v>73.3</v>
      </c>
      <c r="V10" s="50"/>
    </row>
    <row r="11" spans="1:22" s="51" customFormat="1" ht="15.75">
      <c r="A11" s="61">
        <v>5</v>
      </c>
      <c r="B11" s="157" t="s">
        <v>124</v>
      </c>
      <c r="C11" s="221">
        <f t="shared" si="0"/>
        <v>9</v>
      </c>
      <c r="D11" s="53"/>
      <c r="E11" s="53">
        <v>9</v>
      </c>
      <c r="F11" s="53"/>
      <c r="G11" s="55"/>
      <c r="H11" s="52"/>
      <c r="I11" s="53"/>
      <c r="J11" s="53">
        <v>9</v>
      </c>
      <c r="K11" s="55"/>
      <c r="L11" s="135">
        <f t="shared" si="1"/>
        <v>9</v>
      </c>
      <c r="M11" s="53"/>
      <c r="N11" s="53"/>
      <c r="O11" s="53">
        <v>9</v>
      </c>
      <c r="P11" s="53"/>
      <c r="Q11" s="55"/>
      <c r="R11" s="52"/>
      <c r="S11" s="53"/>
      <c r="T11" s="53"/>
      <c r="U11" s="55"/>
      <c r="V11" s="50"/>
    </row>
    <row r="12" spans="1:22" s="51" customFormat="1" ht="15.75">
      <c r="A12" s="61">
        <v>6</v>
      </c>
      <c r="B12" s="157" t="s">
        <v>334</v>
      </c>
      <c r="C12" s="221">
        <f t="shared" si="0"/>
        <v>1</v>
      </c>
      <c r="D12" s="53"/>
      <c r="E12" s="53"/>
      <c r="F12" s="53">
        <v>1</v>
      </c>
      <c r="G12" s="55"/>
      <c r="H12" s="52"/>
      <c r="I12" s="53"/>
      <c r="J12" s="53">
        <v>1</v>
      </c>
      <c r="K12" s="55"/>
      <c r="L12" s="135">
        <f t="shared" si="1"/>
        <v>1</v>
      </c>
      <c r="M12" s="53"/>
      <c r="N12" s="53"/>
      <c r="O12" s="53"/>
      <c r="P12" s="53">
        <v>1</v>
      </c>
      <c r="Q12" s="55"/>
      <c r="R12" s="52"/>
      <c r="S12" s="53"/>
      <c r="T12" s="53"/>
      <c r="U12" s="55"/>
      <c r="V12" s="50"/>
    </row>
    <row r="13" spans="1:22" s="51" customFormat="1" ht="15.75">
      <c r="A13" s="61">
        <v>7</v>
      </c>
      <c r="B13" s="157" t="s">
        <v>335</v>
      </c>
      <c r="C13" s="221">
        <f t="shared" si="0"/>
        <v>0.3</v>
      </c>
      <c r="D13" s="53"/>
      <c r="E13" s="53">
        <v>0.3</v>
      </c>
      <c r="F13" s="53"/>
      <c r="G13" s="55"/>
      <c r="H13" s="52"/>
      <c r="I13" s="53"/>
      <c r="J13" s="53"/>
      <c r="K13" s="55">
        <v>0.3</v>
      </c>
      <c r="L13" s="135">
        <f t="shared" si="1"/>
        <v>0.3</v>
      </c>
      <c r="M13" s="53"/>
      <c r="N13" s="53"/>
      <c r="O13" s="53">
        <v>0.3</v>
      </c>
      <c r="P13" s="53"/>
      <c r="Q13" s="55"/>
      <c r="R13" s="52"/>
      <c r="S13" s="53"/>
      <c r="T13" s="53"/>
      <c r="U13" s="55"/>
      <c r="V13" s="50"/>
    </row>
    <row r="14" spans="1:22" s="51" customFormat="1" ht="15.75">
      <c r="A14" s="61">
        <v>8</v>
      </c>
      <c r="B14" s="218" t="s">
        <v>125</v>
      </c>
      <c r="C14" s="221">
        <f t="shared" si="0"/>
        <v>32</v>
      </c>
      <c r="D14" s="133"/>
      <c r="E14" s="133">
        <v>32</v>
      </c>
      <c r="F14" s="133"/>
      <c r="G14" s="134"/>
      <c r="H14" s="132"/>
      <c r="I14" s="133">
        <v>32</v>
      </c>
      <c r="J14" s="133"/>
      <c r="K14" s="134"/>
      <c r="L14" s="135">
        <f t="shared" si="1"/>
        <v>32</v>
      </c>
      <c r="M14" s="133"/>
      <c r="N14" s="133">
        <v>32</v>
      </c>
      <c r="O14" s="133"/>
      <c r="P14" s="133"/>
      <c r="Q14" s="134"/>
      <c r="R14" s="132">
        <v>2</v>
      </c>
      <c r="S14" s="133">
        <v>56.54</v>
      </c>
      <c r="T14" s="133">
        <v>2</v>
      </c>
      <c r="U14" s="134">
        <v>56.54</v>
      </c>
      <c r="V14" s="50"/>
    </row>
    <row r="15" spans="1:22" s="51" customFormat="1" ht="15.75">
      <c r="A15" s="61">
        <v>9</v>
      </c>
      <c r="B15" s="222" t="s">
        <v>336</v>
      </c>
      <c r="C15" s="221">
        <f t="shared" si="0"/>
        <v>5.5</v>
      </c>
      <c r="D15" s="89"/>
      <c r="E15" s="89">
        <v>5.5</v>
      </c>
      <c r="F15" s="89"/>
      <c r="G15" s="90"/>
      <c r="H15" s="88"/>
      <c r="I15" s="89"/>
      <c r="J15" s="89">
        <v>5.5</v>
      </c>
      <c r="K15" s="90"/>
      <c r="L15" s="135">
        <f t="shared" si="1"/>
        <v>5.5</v>
      </c>
      <c r="M15" s="89"/>
      <c r="N15" s="89"/>
      <c r="O15" s="89">
        <v>5.5</v>
      </c>
      <c r="P15" s="89"/>
      <c r="Q15" s="90"/>
      <c r="R15" s="88"/>
      <c r="S15" s="89"/>
      <c r="T15" s="89"/>
      <c r="U15" s="90"/>
      <c r="V15" s="50"/>
    </row>
    <row r="16" spans="1:22" s="51" customFormat="1" ht="15.75">
      <c r="A16" s="61">
        <v>10</v>
      </c>
      <c r="B16" s="222" t="s">
        <v>371</v>
      </c>
      <c r="C16" s="221">
        <f t="shared" si="0"/>
        <v>22</v>
      </c>
      <c r="D16" s="89">
        <v>1</v>
      </c>
      <c r="E16" s="89">
        <v>0.2</v>
      </c>
      <c r="F16" s="89">
        <v>20.8</v>
      </c>
      <c r="G16" s="90"/>
      <c r="H16" s="88"/>
      <c r="I16" s="89"/>
      <c r="J16" s="89">
        <v>22</v>
      </c>
      <c r="K16" s="90"/>
      <c r="L16" s="135">
        <f t="shared" si="1"/>
        <v>22</v>
      </c>
      <c r="M16" s="89"/>
      <c r="N16" s="89"/>
      <c r="O16" s="89">
        <v>1.2</v>
      </c>
      <c r="P16" s="89">
        <v>20.8</v>
      </c>
      <c r="Q16" s="90"/>
      <c r="R16" s="88"/>
      <c r="S16" s="89"/>
      <c r="T16" s="89"/>
      <c r="U16" s="90"/>
      <c r="V16" s="50"/>
    </row>
    <row r="17" spans="1:22" s="51" customFormat="1" ht="15.75">
      <c r="A17" s="61">
        <v>11</v>
      </c>
      <c r="B17" s="200" t="s">
        <v>191</v>
      </c>
      <c r="C17" s="221">
        <f t="shared" si="0"/>
        <v>5</v>
      </c>
      <c r="D17" s="89"/>
      <c r="E17" s="89">
        <v>5</v>
      </c>
      <c r="F17" s="89"/>
      <c r="G17" s="90"/>
      <c r="H17" s="88"/>
      <c r="I17" s="89"/>
      <c r="J17" s="89">
        <v>5</v>
      </c>
      <c r="K17" s="90"/>
      <c r="L17" s="135">
        <f t="shared" si="1"/>
        <v>5</v>
      </c>
      <c r="M17" s="89"/>
      <c r="N17" s="89"/>
      <c r="O17" s="89">
        <v>5</v>
      </c>
      <c r="P17" s="89"/>
      <c r="Q17" s="90"/>
      <c r="R17" s="88"/>
      <c r="S17" s="89"/>
      <c r="T17" s="89"/>
      <c r="U17" s="90"/>
      <c r="V17" s="50"/>
    </row>
    <row r="18" spans="1:22" s="51" customFormat="1" ht="15.75">
      <c r="A18" s="61">
        <v>12</v>
      </c>
      <c r="B18" s="222" t="s">
        <v>370</v>
      </c>
      <c r="C18" s="221">
        <f t="shared" si="0"/>
        <v>21.2</v>
      </c>
      <c r="D18" s="89"/>
      <c r="E18" s="89">
        <v>13.7</v>
      </c>
      <c r="F18" s="89">
        <v>7.5</v>
      </c>
      <c r="G18" s="90"/>
      <c r="H18" s="88"/>
      <c r="I18" s="89"/>
      <c r="J18" s="89">
        <v>20.6</v>
      </c>
      <c r="K18" s="90">
        <v>0.6</v>
      </c>
      <c r="L18" s="135">
        <f t="shared" si="1"/>
        <v>21.2</v>
      </c>
      <c r="M18" s="89"/>
      <c r="N18" s="89"/>
      <c r="O18" s="89">
        <v>13.7</v>
      </c>
      <c r="P18" s="89">
        <v>7.5</v>
      </c>
      <c r="Q18" s="90"/>
      <c r="R18" s="88"/>
      <c r="S18" s="89"/>
      <c r="T18" s="89"/>
      <c r="U18" s="90"/>
      <c r="V18" s="50"/>
    </row>
    <row r="19" spans="1:22" s="51" customFormat="1" ht="15.75">
      <c r="A19" s="61">
        <v>13</v>
      </c>
      <c r="B19" s="222" t="s">
        <v>337</v>
      </c>
      <c r="C19" s="221">
        <f t="shared" si="0"/>
        <v>1</v>
      </c>
      <c r="D19" s="89"/>
      <c r="E19" s="89">
        <v>1</v>
      </c>
      <c r="F19" s="89"/>
      <c r="G19" s="90"/>
      <c r="H19" s="88"/>
      <c r="I19" s="89"/>
      <c r="J19" s="89">
        <v>1</v>
      </c>
      <c r="K19" s="90"/>
      <c r="L19" s="135">
        <f t="shared" si="1"/>
        <v>1</v>
      </c>
      <c r="M19" s="89"/>
      <c r="N19" s="89"/>
      <c r="O19" s="89">
        <v>1</v>
      </c>
      <c r="P19" s="89"/>
      <c r="Q19" s="90"/>
      <c r="R19" s="88"/>
      <c r="S19" s="89"/>
      <c r="T19" s="89"/>
      <c r="U19" s="90"/>
      <c r="V19" s="50"/>
    </row>
    <row r="20" spans="1:22" s="51" customFormat="1" ht="15.75">
      <c r="A20" s="61">
        <v>14</v>
      </c>
      <c r="B20" s="222" t="s">
        <v>126</v>
      </c>
      <c r="C20" s="221">
        <f t="shared" si="0"/>
        <v>3</v>
      </c>
      <c r="D20" s="89"/>
      <c r="E20" s="89">
        <v>1</v>
      </c>
      <c r="F20" s="89">
        <v>2</v>
      </c>
      <c r="G20" s="90"/>
      <c r="H20" s="88"/>
      <c r="I20" s="89"/>
      <c r="J20" s="89">
        <v>3</v>
      </c>
      <c r="K20" s="90"/>
      <c r="L20" s="135">
        <f t="shared" si="1"/>
        <v>3</v>
      </c>
      <c r="M20" s="89"/>
      <c r="N20" s="89"/>
      <c r="O20" s="89">
        <v>1</v>
      </c>
      <c r="P20" s="89">
        <v>2</v>
      </c>
      <c r="Q20" s="90"/>
      <c r="R20" s="88"/>
      <c r="S20" s="89"/>
      <c r="T20" s="89"/>
      <c r="U20" s="90"/>
      <c r="V20" s="50"/>
    </row>
    <row r="21" spans="1:22" s="51" customFormat="1" ht="16.5" thickBot="1">
      <c r="A21" s="61">
        <v>15</v>
      </c>
      <c r="B21" s="304" t="s">
        <v>338</v>
      </c>
      <c r="C21" s="221">
        <f t="shared" si="0"/>
        <v>4.9</v>
      </c>
      <c r="D21" s="296"/>
      <c r="E21" s="296"/>
      <c r="F21" s="296">
        <v>4.9</v>
      </c>
      <c r="G21" s="297"/>
      <c r="H21" s="300"/>
      <c r="I21" s="301"/>
      <c r="J21" s="301"/>
      <c r="K21" s="302">
        <v>4.9</v>
      </c>
      <c r="L21" s="135">
        <f t="shared" si="1"/>
        <v>4.9</v>
      </c>
      <c r="M21" s="296"/>
      <c r="N21" s="296"/>
      <c r="O21" s="296"/>
      <c r="P21" s="296">
        <v>4.9</v>
      </c>
      <c r="Q21" s="297"/>
      <c r="R21" s="298"/>
      <c r="S21" s="296"/>
      <c r="T21" s="296"/>
      <c r="U21" s="299"/>
      <c r="V21" s="50"/>
    </row>
    <row r="22" spans="1:21" s="97" customFormat="1" ht="16.5" thickBot="1">
      <c r="A22" s="116"/>
      <c r="B22" s="116" t="s">
        <v>127</v>
      </c>
      <c r="C22" s="117">
        <f aca="true" t="shared" si="2" ref="C22:U22">SUM(C7:C21)</f>
        <v>126.27000000000001</v>
      </c>
      <c r="D22" s="117">
        <f t="shared" si="2"/>
        <v>1</v>
      </c>
      <c r="E22" s="117">
        <f t="shared" si="2"/>
        <v>87.57000000000001</v>
      </c>
      <c r="F22" s="117">
        <f t="shared" si="2"/>
        <v>37.699999999999996</v>
      </c>
      <c r="G22" s="117">
        <f t="shared" si="2"/>
        <v>0</v>
      </c>
      <c r="H22" s="117">
        <f t="shared" si="2"/>
        <v>0</v>
      </c>
      <c r="I22" s="117">
        <f t="shared" si="2"/>
        <v>40.97</v>
      </c>
      <c r="J22" s="117">
        <f t="shared" si="2"/>
        <v>78.6</v>
      </c>
      <c r="K22" s="118">
        <f t="shared" si="2"/>
        <v>6.7</v>
      </c>
      <c r="L22" s="117">
        <f t="shared" si="2"/>
        <v>126.27000000000001</v>
      </c>
      <c r="M22" s="117">
        <f t="shared" si="2"/>
        <v>0</v>
      </c>
      <c r="N22" s="117">
        <f t="shared" si="2"/>
        <v>32</v>
      </c>
      <c r="O22" s="117">
        <f t="shared" si="2"/>
        <v>56.57000000000001</v>
      </c>
      <c r="P22" s="117">
        <f t="shared" si="2"/>
        <v>37.699999999999996</v>
      </c>
      <c r="Q22" s="117">
        <f t="shared" si="2"/>
        <v>0</v>
      </c>
      <c r="R22" s="117">
        <f t="shared" si="2"/>
        <v>6</v>
      </c>
      <c r="S22" s="117">
        <f t="shared" si="2"/>
        <v>206.64</v>
      </c>
      <c r="T22" s="117">
        <f t="shared" si="2"/>
        <v>5</v>
      </c>
      <c r="U22" s="117">
        <f t="shared" si="2"/>
        <v>189.23999999999998</v>
      </c>
    </row>
    <row r="23" spans="1:21" ht="16.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6.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6.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6.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6.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6.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6.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6.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6.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6.5">
      <c r="A32" s="3"/>
      <c r="B32" s="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6.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</sheetData>
  <mergeCells count="24">
    <mergeCell ref="F5:F6"/>
    <mergeCell ref="K5:K6"/>
    <mergeCell ref="E5:E6"/>
    <mergeCell ref="A4:A6"/>
    <mergeCell ref="B4:B6"/>
    <mergeCell ref="C5:C6"/>
    <mergeCell ref="D5:D6"/>
    <mergeCell ref="L5:L6"/>
    <mergeCell ref="H5:H6"/>
    <mergeCell ref="Q5:Q6"/>
    <mergeCell ref="R4:U4"/>
    <mergeCell ref="H4:K4"/>
    <mergeCell ref="L4:Q4"/>
    <mergeCell ref="T5:U5"/>
    <mergeCell ref="A2:U2"/>
    <mergeCell ref="M5:M6"/>
    <mergeCell ref="N5:N6"/>
    <mergeCell ref="O5:O6"/>
    <mergeCell ref="P5:P6"/>
    <mergeCell ref="I5:I6"/>
    <mergeCell ref="J5:J6"/>
    <mergeCell ref="C4:G4"/>
    <mergeCell ref="G5:G6"/>
    <mergeCell ref="R5:S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V36"/>
  <sheetViews>
    <sheetView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P27" sqref="P27:P28"/>
    </sheetView>
  </sheetViews>
  <sheetFormatPr defaultColWidth="9.00390625" defaultRowHeight="12.75"/>
  <cols>
    <col min="1" max="1" width="6.25390625" style="0" customWidth="1"/>
    <col min="2" max="2" width="36.875" style="0" customWidth="1"/>
    <col min="4" max="4" width="7.875" style="0" customWidth="1"/>
    <col min="5" max="5" width="8.75390625" style="0" customWidth="1"/>
    <col min="8" max="8" width="7.75390625" style="0" customWidth="1"/>
    <col min="9" max="9" width="8.125" style="0" customWidth="1"/>
    <col min="10" max="10" width="8.75390625" style="0" customWidth="1"/>
    <col min="11" max="11" width="8.625" style="0" customWidth="1"/>
    <col min="13" max="13" width="7.125" style="0" customWidth="1"/>
    <col min="14" max="14" width="8.25390625" style="0" customWidth="1"/>
    <col min="15" max="15" width="8.125" style="0" customWidth="1"/>
    <col min="16" max="16" width="8.375" style="0" customWidth="1"/>
    <col min="17" max="17" width="8.625" style="0" customWidth="1"/>
    <col min="18" max="18" width="6.875" style="0" customWidth="1"/>
    <col min="20" max="20" width="6.75390625" style="0" customWidth="1"/>
    <col min="22" max="22" width="16.00390625" style="0" customWidth="1"/>
  </cols>
  <sheetData>
    <row r="2" spans="1:21" ht="18.75">
      <c r="A2" s="371" t="s">
        <v>430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21" ht="19.5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 ht="15.75" customHeight="1">
      <c r="A4" s="366" t="s">
        <v>140</v>
      </c>
      <c r="B4" s="366" t="s">
        <v>42</v>
      </c>
      <c r="C4" s="361" t="s">
        <v>142</v>
      </c>
      <c r="D4" s="362"/>
      <c r="E4" s="362"/>
      <c r="F4" s="362"/>
      <c r="G4" s="363"/>
      <c r="H4" s="361" t="s">
        <v>143</v>
      </c>
      <c r="I4" s="362"/>
      <c r="J4" s="362"/>
      <c r="K4" s="363"/>
      <c r="L4" s="361" t="s">
        <v>80</v>
      </c>
      <c r="M4" s="362"/>
      <c r="N4" s="362"/>
      <c r="O4" s="362"/>
      <c r="P4" s="362"/>
      <c r="Q4" s="363"/>
      <c r="R4" s="361" t="s">
        <v>144</v>
      </c>
      <c r="S4" s="362"/>
      <c r="T4" s="362"/>
      <c r="U4" s="363"/>
    </row>
    <row r="5" spans="1:21" ht="45" customHeight="1">
      <c r="A5" s="367"/>
      <c r="B5" s="367"/>
      <c r="C5" s="359" t="s">
        <v>145</v>
      </c>
      <c r="D5" s="348" t="s">
        <v>146</v>
      </c>
      <c r="E5" s="348" t="s">
        <v>147</v>
      </c>
      <c r="F5" s="348" t="s">
        <v>148</v>
      </c>
      <c r="G5" s="350" t="s">
        <v>149</v>
      </c>
      <c r="H5" s="359" t="s">
        <v>150</v>
      </c>
      <c r="I5" s="348" t="s">
        <v>151</v>
      </c>
      <c r="J5" s="348" t="s">
        <v>152</v>
      </c>
      <c r="K5" s="350" t="s">
        <v>153</v>
      </c>
      <c r="L5" s="359" t="s">
        <v>145</v>
      </c>
      <c r="M5" s="348" t="s">
        <v>99</v>
      </c>
      <c r="N5" s="348" t="s">
        <v>100</v>
      </c>
      <c r="O5" s="348" t="s">
        <v>101</v>
      </c>
      <c r="P5" s="348" t="s">
        <v>102</v>
      </c>
      <c r="Q5" s="350" t="s">
        <v>103</v>
      </c>
      <c r="R5" s="372" t="s">
        <v>145</v>
      </c>
      <c r="S5" s="365"/>
      <c r="T5" s="364" t="s">
        <v>154</v>
      </c>
      <c r="U5" s="370"/>
    </row>
    <row r="6" spans="1:21" ht="16.5" thickBot="1">
      <c r="A6" s="368"/>
      <c r="B6" s="368"/>
      <c r="C6" s="360"/>
      <c r="D6" s="349"/>
      <c r="E6" s="349"/>
      <c r="F6" s="349"/>
      <c r="G6" s="351"/>
      <c r="H6" s="360"/>
      <c r="I6" s="349"/>
      <c r="J6" s="349"/>
      <c r="K6" s="351"/>
      <c r="L6" s="360"/>
      <c r="M6" s="349"/>
      <c r="N6" s="349"/>
      <c r="O6" s="349"/>
      <c r="P6" s="349"/>
      <c r="Q6" s="351"/>
      <c r="R6" s="15" t="s">
        <v>156</v>
      </c>
      <c r="S6" s="16" t="s">
        <v>157</v>
      </c>
      <c r="T6" s="16" t="s">
        <v>156</v>
      </c>
      <c r="U6" s="17" t="s">
        <v>158</v>
      </c>
    </row>
    <row r="7" spans="1:22" s="51" customFormat="1" ht="15.75">
      <c r="A7" s="60">
        <v>1</v>
      </c>
      <c r="B7" s="159" t="s">
        <v>82</v>
      </c>
      <c r="C7" s="160">
        <f>SUM(D7:G7)</f>
        <v>41</v>
      </c>
      <c r="D7" s="58"/>
      <c r="E7" s="58">
        <v>41</v>
      </c>
      <c r="F7" s="58"/>
      <c r="G7" s="59"/>
      <c r="H7" s="57"/>
      <c r="I7" s="58">
        <v>1.7</v>
      </c>
      <c r="J7" s="58">
        <v>39.3</v>
      </c>
      <c r="K7" s="59"/>
      <c r="L7" s="57">
        <f>SUM(M7:Q7)</f>
        <v>41</v>
      </c>
      <c r="M7" s="51">
        <v>26.4</v>
      </c>
      <c r="N7" s="58">
        <v>14.6</v>
      </c>
      <c r="O7" s="58"/>
      <c r="P7" s="58"/>
      <c r="Q7" s="59"/>
      <c r="R7" s="57">
        <v>4</v>
      </c>
      <c r="S7" s="58">
        <v>210.27</v>
      </c>
      <c r="T7" s="58">
        <v>4</v>
      </c>
      <c r="U7" s="59">
        <v>210.27</v>
      </c>
      <c r="V7" s="50"/>
    </row>
    <row r="8" spans="1:22" s="51" customFormat="1" ht="15.75">
      <c r="A8" s="61">
        <v>2</v>
      </c>
      <c r="B8" s="157" t="s">
        <v>369</v>
      </c>
      <c r="C8" s="161">
        <f aca="true" t="shared" si="0" ref="C8:C22">SUM(D8:G8)</f>
        <v>4.7</v>
      </c>
      <c r="D8" s="53"/>
      <c r="E8" s="53">
        <v>4.7</v>
      </c>
      <c r="F8" s="53"/>
      <c r="G8" s="55"/>
      <c r="H8" s="52"/>
      <c r="I8" s="53"/>
      <c r="J8" s="53">
        <v>4.7</v>
      </c>
      <c r="K8" s="55"/>
      <c r="L8" s="52">
        <f aca="true" t="shared" si="1" ref="L8:L22">SUM(M8:Q8)</f>
        <v>4.7</v>
      </c>
      <c r="M8" s="53"/>
      <c r="N8" s="53"/>
      <c r="O8" s="53">
        <v>4.7</v>
      </c>
      <c r="P8" s="53"/>
      <c r="Q8" s="55"/>
      <c r="R8" s="52"/>
      <c r="S8" s="53"/>
      <c r="T8" s="53"/>
      <c r="U8" s="55"/>
      <c r="V8" s="50"/>
    </row>
    <row r="9" spans="1:22" s="51" customFormat="1" ht="15.75">
      <c r="A9" s="61">
        <v>3</v>
      </c>
      <c r="B9" s="157" t="s">
        <v>340</v>
      </c>
      <c r="C9" s="161">
        <f t="shared" si="0"/>
        <v>0.9</v>
      </c>
      <c r="D9" s="53"/>
      <c r="E9" s="53">
        <v>0.9</v>
      </c>
      <c r="F9" s="53"/>
      <c r="G9" s="55"/>
      <c r="H9" s="52"/>
      <c r="I9" s="53"/>
      <c r="J9" s="53"/>
      <c r="K9" s="55">
        <v>0.9</v>
      </c>
      <c r="L9" s="52">
        <f t="shared" si="1"/>
        <v>0.9</v>
      </c>
      <c r="M9" s="53"/>
      <c r="N9" s="53"/>
      <c r="O9" s="53">
        <v>0.9</v>
      </c>
      <c r="P9" s="53"/>
      <c r="Q9" s="55"/>
      <c r="R9" s="52"/>
      <c r="S9" s="53"/>
      <c r="T9" s="53"/>
      <c r="U9" s="55"/>
      <c r="V9" s="50"/>
    </row>
    <row r="10" spans="1:22" s="51" customFormat="1" ht="15.75">
      <c r="A10" s="61">
        <v>4</v>
      </c>
      <c r="B10" s="157" t="s">
        <v>341</v>
      </c>
      <c r="C10" s="161">
        <f t="shared" si="0"/>
        <v>3.8</v>
      </c>
      <c r="D10" s="53">
        <v>0.4</v>
      </c>
      <c r="E10" s="53">
        <v>2.9</v>
      </c>
      <c r="F10" s="53">
        <v>0.5</v>
      </c>
      <c r="G10" s="55"/>
      <c r="H10" s="52"/>
      <c r="I10" s="53"/>
      <c r="J10" s="53">
        <v>3.8</v>
      </c>
      <c r="K10" s="55"/>
      <c r="L10" s="52">
        <f t="shared" si="1"/>
        <v>3.8</v>
      </c>
      <c r="M10" s="53"/>
      <c r="N10" s="53"/>
      <c r="O10" s="53">
        <v>3.3</v>
      </c>
      <c r="P10" s="53">
        <v>0.5</v>
      </c>
      <c r="Q10" s="55"/>
      <c r="R10" s="52"/>
      <c r="S10" s="53"/>
      <c r="T10" s="53"/>
      <c r="U10" s="55"/>
      <c r="V10" s="50"/>
    </row>
    <row r="11" spans="1:22" s="51" customFormat="1" ht="15.75">
      <c r="A11" s="61">
        <v>5</v>
      </c>
      <c r="B11" s="157" t="s">
        <v>342</v>
      </c>
      <c r="C11" s="161">
        <f t="shared" si="0"/>
        <v>5.4</v>
      </c>
      <c r="D11" s="53">
        <v>3.4</v>
      </c>
      <c r="E11" s="53"/>
      <c r="F11" s="53">
        <v>2</v>
      </c>
      <c r="G11" s="55"/>
      <c r="H11" s="52"/>
      <c r="I11" s="53"/>
      <c r="J11" s="53"/>
      <c r="K11" s="55">
        <v>5.4</v>
      </c>
      <c r="L11" s="52">
        <f t="shared" si="1"/>
        <v>5.4</v>
      </c>
      <c r="M11" s="53"/>
      <c r="N11" s="53"/>
      <c r="O11" s="53">
        <v>3.4</v>
      </c>
      <c r="P11" s="53">
        <v>2</v>
      </c>
      <c r="Q11" s="55"/>
      <c r="R11" s="52"/>
      <c r="S11" s="53"/>
      <c r="T11" s="53"/>
      <c r="U11" s="55"/>
      <c r="V11" s="50"/>
    </row>
    <row r="12" spans="1:22" s="51" customFormat="1" ht="15.75">
      <c r="A12" s="61">
        <v>6</v>
      </c>
      <c r="B12" s="157" t="s">
        <v>128</v>
      </c>
      <c r="C12" s="161">
        <f t="shared" si="0"/>
        <v>3</v>
      </c>
      <c r="D12" s="53">
        <v>0.9</v>
      </c>
      <c r="E12" s="53">
        <v>2.1</v>
      </c>
      <c r="F12" s="53"/>
      <c r="G12" s="55"/>
      <c r="H12" s="52"/>
      <c r="I12" s="53"/>
      <c r="J12" s="53">
        <v>3</v>
      </c>
      <c r="K12" s="55"/>
      <c r="L12" s="52">
        <f t="shared" si="1"/>
        <v>3</v>
      </c>
      <c r="M12" s="53"/>
      <c r="N12" s="53"/>
      <c r="O12" s="53">
        <v>3</v>
      </c>
      <c r="P12" s="53"/>
      <c r="Q12" s="55"/>
      <c r="R12" s="52"/>
      <c r="S12" s="53"/>
      <c r="T12" s="53"/>
      <c r="U12" s="55"/>
      <c r="V12" s="50"/>
    </row>
    <row r="13" spans="1:22" s="51" customFormat="1" ht="15.75">
      <c r="A13" s="61">
        <v>7</v>
      </c>
      <c r="B13" s="157" t="s">
        <v>129</v>
      </c>
      <c r="C13" s="161">
        <f t="shared" si="0"/>
        <v>15</v>
      </c>
      <c r="D13" s="53"/>
      <c r="E13" s="53">
        <v>5.2</v>
      </c>
      <c r="F13" s="53">
        <v>9.8</v>
      </c>
      <c r="G13" s="55"/>
      <c r="H13" s="52"/>
      <c r="I13" s="53"/>
      <c r="J13" s="53">
        <v>15</v>
      </c>
      <c r="K13" s="55"/>
      <c r="L13" s="52">
        <f t="shared" si="1"/>
        <v>15</v>
      </c>
      <c r="M13" s="53"/>
      <c r="N13" s="53"/>
      <c r="O13" s="53">
        <v>5.2</v>
      </c>
      <c r="P13" s="53">
        <v>9.8</v>
      </c>
      <c r="Q13" s="55"/>
      <c r="R13" s="52"/>
      <c r="S13" s="53"/>
      <c r="T13" s="53"/>
      <c r="U13" s="55"/>
      <c r="V13" s="50"/>
    </row>
    <row r="14" spans="1:22" s="51" customFormat="1" ht="15.75">
      <c r="A14" s="61">
        <v>8</v>
      </c>
      <c r="B14" s="157" t="s">
        <v>343</v>
      </c>
      <c r="C14" s="161">
        <f t="shared" si="0"/>
        <v>1.1</v>
      </c>
      <c r="D14" s="53"/>
      <c r="E14" s="53">
        <v>1.1</v>
      </c>
      <c r="F14" s="53"/>
      <c r="G14" s="55"/>
      <c r="H14" s="52"/>
      <c r="I14" s="53"/>
      <c r="J14" s="53"/>
      <c r="K14" s="55">
        <v>1.1</v>
      </c>
      <c r="L14" s="52">
        <f t="shared" si="1"/>
        <v>1.1</v>
      </c>
      <c r="M14" s="53"/>
      <c r="N14" s="53"/>
      <c r="O14" s="53">
        <v>1.1</v>
      </c>
      <c r="P14" s="53"/>
      <c r="Q14" s="55"/>
      <c r="R14" s="52"/>
      <c r="S14" s="53"/>
      <c r="T14" s="53"/>
      <c r="U14" s="55"/>
      <c r="V14" s="50"/>
    </row>
    <row r="15" spans="1:22" s="51" customFormat="1" ht="15.75">
      <c r="A15" s="61">
        <v>9</v>
      </c>
      <c r="B15" s="157" t="s">
        <v>344</v>
      </c>
      <c r="C15" s="161">
        <f t="shared" si="0"/>
        <v>3.8</v>
      </c>
      <c r="D15" s="53"/>
      <c r="E15" s="53">
        <v>3.8</v>
      </c>
      <c r="G15" s="55"/>
      <c r="H15" s="52"/>
      <c r="I15" s="53"/>
      <c r="J15" s="53">
        <v>3.8</v>
      </c>
      <c r="K15" s="55"/>
      <c r="L15" s="52">
        <f t="shared" si="1"/>
        <v>3.8</v>
      </c>
      <c r="M15" s="53"/>
      <c r="N15" s="53"/>
      <c r="O15" s="53">
        <v>3.8</v>
      </c>
      <c r="P15" s="53"/>
      <c r="Q15" s="55"/>
      <c r="R15" s="52"/>
      <c r="S15" s="53"/>
      <c r="T15" s="53"/>
      <c r="U15" s="55"/>
      <c r="V15" s="50"/>
    </row>
    <row r="16" spans="1:22" s="51" customFormat="1" ht="15.75">
      <c r="A16" s="61">
        <v>10</v>
      </c>
      <c r="B16" s="200" t="s">
        <v>193</v>
      </c>
      <c r="C16" s="161">
        <f t="shared" si="0"/>
        <v>18.6</v>
      </c>
      <c r="D16" s="53"/>
      <c r="E16" s="53">
        <v>18.6</v>
      </c>
      <c r="F16" s="53"/>
      <c r="G16" s="55"/>
      <c r="H16" s="52"/>
      <c r="I16" s="53"/>
      <c r="J16" s="53">
        <v>18.6</v>
      </c>
      <c r="K16" s="55"/>
      <c r="L16" s="52">
        <f t="shared" si="1"/>
        <v>18.6</v>
      </c>
      <c r="M16" s="53"/>
      <c r="N16" s="53"/>
      <c r="O16" s="53">
        <v>18.6</v>
      </c>
      <c r="P16" s="53"/>
      <c r="Q16" s="55"/>
      <c r="R16" s="52">
        <v>1</v>
      </c>
      <c r="S16" s="53">
        <v>41.2</v>
      </c>
      <c r="T16" s="53">
        <v>1</v>
      </c>
      <c r="U16" s="55">
        <v>41.2</v>
      </c>
      <c r="V16" s="50"/>
    </row>
    <row r="17" spans="1:22" s="51" customFormat="1" ht="15.75">
      <c r="A17" s="61">
        <v>11</v>
      </c>
      <c r="B17" s="162" t="s">
        <v>194</v>
      </c>
      <c r="C17" s="161">
        <f t="shared" si="0"/>
        <v>4.8</v>
      </c>
      <c r="D17" s="53"/>
      <c r="E17" s="53">
        <v>4.8</v>
      </c>
      <c r="F17" s="53"/>
      <c r="G17" s="55"/>
      <c r="H17" s="52"/>
      <c r="I17" s="53"/>
      <c r="J17" s="53">
        <v>4.8</v>
      </c>
      <c r="K17" s="55"/>
      <c r="L17" s="52">
        <f t="shared" si="1"/>
        <v>4.8</v>
      </c>
      <c r="M17" s="53"/>
      <c r="N17" s="53"/>
      <c r="O17" s="53">
        <v>4.8</v>
      </c>
      <c r="P17" s="53"/>
      <c r="Q17" s="55"/>
      <c r="R17" s="52">
        <v>1</v>
      </c>
      <c r="S17" s="53">
        <v>41.2</v>
      </c>
      <c r="T17" s="53">
        <v>1</v>
      </c>
      <c r="U17" s="55">
        <v>41.2</v>
      </c>
      <c r="V17" s="50"/>
    </row>
    <row r="18" spans="1:22" s="51" customFormat="1" ht="15.75">
      <c r="A18" s="61">
        <v>12</v>
      </c>
      <c r="B18" s="157" t="s">
        <v>344</v>
      </c>
      <c r="C18" s="161">
        <f t="shared" si="0"/>
        <v>2.3</v>
      </c>
      <c r="D18" s="53"/>
      <c r="E18" s="53">
        <v>2.3</v>
      </c>
      <c r="F18" s="53"/>
      <c r="G18" s="55"/>
      <c r="H18" s="52"/>
      <c r="I18" s="53"/>
      <c r="J18" s="53">
        <v>2.3</v>
      </c>
      <c r="K18" s="55"/>
      <c r="L18" s="52">
        <f t="shared" si="1"/>
        <v>2.3</v>
      </c>
      <c r="M18" s="53"/>
      <c r="N18" s="53"/>
      <c r="O18" s="53">
        <v>2.3</v>
      </c>
      <c r="Q18" s="55"/>
      <c r="R18" s="52"/>
      <c r="S18" s="53"/>
      <c r="T18" s="53"/>
      <c r="U18" s="55"/>
      <c r="V18" s="50"/>
    </row>
    <row r="19" spans="1:22" s="51" customFormat="1" ht="31.5">
      <c r="A19" s="61">
        <v>13</v>
      </c>
      <c r="B19" s="164" t="s">
        <v>375</v>
      </c>
      <c r="C19" s="161">
        <f t="shared" si="0"/>
        <v>4.4</v>
      </c>
      <c r="D19" s="53"/>
      <c r="E19" s="53"/>
      <c r="F19" s="53">
        <v>4.4</v>
      </c>
      <c r="G19" s="55"/>
      <c r="H19" s="52"/>
      <c r="I19" s="53"/>
      <c r="J19" s="53">
        <v>4.4</v>
      </c>
      <c r="K19" s="55"/>
      <c r="L19" s="52">
        <f t="shared" si="1"/>
        <v>4.4</v>
      </c>
      <c r="M19" s="53"/>
      <c r="N19" s="53"/>
      <c r="P19" s="53">
        <v>4.4</v>
      </c>
      <c r="Q19" s="55"/>
      <c r="R19" s="52">
        <v>1</v>
      </c>
      <c r="S19" s="53">
        <v>27.6</v>
      </c>
      <c r="T19" s="53">
        <v>1</v>
      </c>
      <c r="U19" s="55">
        <v>27.6</v>
      </c>
      <c r="V19" s="50"/>
    </row>
    <row r="20" spans="1:22" s="51" customFormat="1" ht="15.75">
      <c r="A20" s="61">
        <v>14</v>
      </c>
      <c r="B20" s="163" t="s">
        <v>130</v>
      </c>
      <c r="C20" s="161">
        <f t="shared" si="0"/>
        <v>24</v>
      </c>
      <c r="D20" s="63">
        <v>17</v>
      </c>
      <c r="E20" s="63"/>
      <c r="F20" s="63">
        <v>7</v>
      </c>
      <c r="G20" s="64"/>
      <c r="H20" s="62"/>
      <c r="I20" s="63"/>
      <c r="J20" s="63">
        <v>24</v>
      </c>
      <c r="K20" s="64"/>
      <c r="L20" s="52">
        <f t="shared" si="1"/>
        <v>24</v>
      </c>
      <c r="M20" s="63"/>
      <c r="N20" s="63"/>
      <c r="O20" s="63">
        <v>17</v>
      </c>
      <c r="P20" s="63">
        <v>7</v>
      </c>
      <c r="Q20" s="64"/>
      <c r="R20" s="62">
        <v>2</v>
      </c>
      <c r="S20" s="63">
        <v>109.4</v>
      </c>
      <c r="T20" s="63">
        <v>2</v>
      </c>
      <c r="U20" s="64">
        <v>109.4</v>
      </c>
      <c r="V20" s="50"/>
    </row>
    <row r="21" spans="1:22" s="51" customFormat="1" ht="15.75">
      <c r="A21" s="61">
        <v>15</v>
      </c>
      <c r="B21" s="157" t="s">
        <v>345</v>
      </c>
      <c r="C21" s="161">
        <f t="shared" si="0"/>
        <v>4</v>
      </c>
      <c r="D21" s="53">
        <v>4</v>
      </c>
      <c r="E21" s="53"/>
      <c r="F21" s="53"/>
      <c r="G21" s="55"/>
      <c r="H21" s="52"/>
      <c r="I21" s="53"/>
      <c r="J21" s="53">
        <v>4</v>
      </c>
      <c r="K21" s="55"/>
      <c r="L21" s="52">
        <f t="shared" si="1"/>
        <v>4</v>
      </c>
      <c r="M21" s="53"/>
      <c r="N21" s="53"/>
      <c r="O21" s="53">
        <v>4</v>
      </c>
      <c r="P21" s="53"/>
      <c r="Q21" s="55"/>
      <c r="R21" s="52">
        <v>1</v>
      </c>
      <c r="S21" s="53">
        <v>41.2</v>
      </c>
      <c r="T21" s="53">
        <v>1</v>
      </c>
      <c r="U21" s="55">
        <v>41.2</v>
      </c>
      <c r="V21" s="50"/>
    </row>
    <row r="22" spans="1:22" s="51" customFormat="1" ht="16.5" thickBot="1">
      <c r="A22" s="61">
        <v>16</v>
      </c>
      <c r="B22" s="157" t="s">
        <v>346</v>
      </c>
      <c r="C22" s="167">
        <f t="shared" si="0"/>
        <v>2.9</v>
      </c>
      <c r="D22" s="53"/>
      <c r="E22" s="53">
        <v>2.9</v>
      </c>
      <c r="F22" s="53"/>
      <c r="G22" s="55"/>
      <c r="H22" s="52"/>
      <c r="I22" s="53"/>
      <c r="J22" s="53">
        <v>2.9</v>
      </c>
      <c r="K22" s="55"/>
      <c r="L22" s="158">
        <f t="shared" si="1"/>
        <v>2.9</v>
      </c>
      <c r="M22" s="53"/>
      <c r="N22" s="53"/>
      <c r="O22" s="53">
        <v>2.9</v>
      </c>
      <c r="P22" s="53"/>
      <c r="Q22" s="55"/>
      <c r="R22" s="52"/>
      <c r="S22" s="53"/>
      <c r="T22" s="53"/>
      <c r="U22" s="55"/>
      <c r="V22" s="50"/>
    </row>
    <row r="23" spans="1:21" s="97" customFormat="1" ht="16.5" thickBot="1">
      <c r="A23" s="116"/>
      <c r="B23" s="116" t="s">
        <v>131</v>
      </c>
      <c r="C23" s="96">
        <f aca="true" t="shared" si="2" ref="C23:U23">SUM(C7:C22)</f>
        <v>139.7</v>
      </c>
      <c r="D23" s="96">
        <f t="shared" si="2"/>
        <v>25.7</v>
      </c>
      <c r="E23" s="96">
        <f t="shared" si="2"/>
        <v>90.30000000000001</v>
      </c>
      <c r="F23" s="96">
        <f t="shared" si="2"/>
        <v>23.700000000000003</v>
      </c>
      <c r="G23" s="96">
        <f t="shared" si="2"/>
        <v>0</v>
      </c>
      <c r="H23" s="96">
        <f t="shared" si="2"/>
        <v>0</v>
      </c>
      <c r="I23" s="96">
        <f t="shared" si="2"/>
        <v>1.7</v>
      </c>
      <c r="J23" s="96">
        <f t="shared" si="2"/>
        <v>130.6</v>
      </c>
      <c r="K23" s="96">
        <f t="shared" si="2"/>
        <v>7.4</v>
      </c>
      <c r="L23" s="96">
        <f t="shared" si="2"/>
        <v>139.7</v>
      </c>
      <c r="M23" s="96">
        <f t="shared" si="2"/>
        <v>26.4</v>
      </c>
      <c r="N23" s="96">
        <f t="shared" si="2"/>
        <v>14.6</v>
      </c>
      <c r="O23" s="96">
        <f t="shared" si="2"/>
        <v>75</v>
      </c>
      <c r="P23" s="96">
        <f t="shared" si="2"/>
        <v>23.700000000000003</v>
      </c>
      <c r="Q23" s="96">
        <f t="shared" si="2"/>
        <v>0</v>
      </c>
      <c r="R23" s="96">
        <f t="shared" si="2"/>
        <v>10</v>
      </c>
      <c r="S23" s="96">
        <f t="shared" si="2"/>
        <v>470.87000000000006</v>
      </c>
      <c r="T23" s="96">
        <f t="shared" si="2"/>
        <v>10</v>
      </c>
      <c r="U23" s="96">
        <f t="shared" si="2"/>
        <v>470.87000000000006</v>
      </c>
    </row>
    <row r="24" spans="1:21" ht="16.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6.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6.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6.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6.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6.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6.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6.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6.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6.5">
      <c r="A33" s="3"/>
      <c r="B33" s="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6.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</sheetData>
  <mergeCells count="24">
    <mergeCell ref="F5:F6"/>
    <mergeCell ref="K5:K6"/>
    <mergeCell ref="E5:E6"/>
    <mergeCell ref="A4:A6"/>
    <mergeCell ref="B4:B6"/>
    <mergeCell ref="C5:C6"/>
    <mergeCell ref="D5:D6"/>
    <mergeCell ref="L5:L6"/>
    <mergeCell ref="H5:H6"/>
    <mergeCell ref="Q5:Q6"/>
    <mergeCell ref="R4:U4"/>
    <mergeCell ref="H4:K4"/>
    <mergeCell ref="L4:Q4"/>
    <mergeCell ref="T5:U5"/>
    <mergeCell ref="A2:U2"/>
    <mergeCell ref="M5:M6"/>
    <mergeCell ref="N5:N6"/>
    <mergeCell ref="O5:O6"/>
    <mergeCell ref="P5:P6"/>
    <mergeCell ref="I5:I6"/>
    <mergeCell ref="J5:J6"/>
    <mergeCell ref="C4:G4"/>
    <mergeCell ref="G5:G6"/>
    <mergeCell ref="R5:S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V20"/>
  <sheetViews>
    <sheetView workbookViewId="0" topLeftCell="A2">
      <pane xSplit="2" ySplit="5" topLeftCell="C7" activePane="bottomRight" state="frozen"/>
      <selection pane="topLeft" activeCell="A2" sqref="A2"/>
      <selection pane="topRight" activeCell="C2" sqref="C2"/>
      <selection pane="bottomLeft" activeCell="A7" sqref="A7"/>
      <selection pane="bottomRight" activeCell="M31" sqref="M31"/>
    </sheetView>
  </sheetViews>
  <sheetFormatPr defaultColWidth="9.00390625" defaultRowHeight="12.75"/>
  <cols>
    <col min="1" max="1" width="5.875" style="0" customWidth="1"/>
    <col min="2" max="2" width="36.875" style="0" customWidth="1"/>
    <col min="4" max="4" width="8.00390625" style="0" customWidth="1"/>
    <col min="5" max="5" width="8.625" style="0" customWidth="1"/>
    <col min="6" max="6" width="9.00390625" style="0" customWidth="1"/>
    <col min="8" max="8" width="8.25390625" style="0" customWidth="1"/>
    <col min="9" max="9" width="8.125" style="0" customWidth="1"/>
    <col min="10" max="10" width="8.375" style="0" customWidth="1"/>
    <col min="11" max="11" width="8.125" style="0" customWidth="1"/>
    <col min="13" max="13" width="7.75390625" style="0" customWidth="1"/>
    <col min="14" max="14" width="8.625" style="0" customWidth="1"/>
    <col min="15" max="16" width="8.375" style="0" customWidth="1"/>
    <col min="17" max="17" width="8.625" style="0" customWidth="1"/>
    <col min="18" max="18" width="6.875" style="0" customWidth="1"/>
    <col min="20" max="20" width="6.75390625" style="0" customWidth="1"/>
    <col min="22" max="22" width="18.625" style="0" customWidth="1"/>
  </cols>
  <sheetData>
    <row r="2" spans="1:21" ht="18.75">
      <c r="A2" s="371" t="s">
        <v>431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21" ht="19.5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 ht="15.75" customHeight="1">
      <c r="A4" s="366" t="s">
        <v>140</v>
      </c>
      <c r="B4" s="366" t="s">
        <v>42</v>
      </c>
      <c r="C4" s="361" t="s">
        <v>142</v>
      </c>
      <c r="D4" s="362"/>
      <c r="E4" s="362"/>
      <c r="F4" s="362"/>
      <c r="G4" s="363"/>
      <c r="H4" s="361" t="s">
        <v>143</v>
      </c>
      <c r="I4" s="362"/>
      <c r="J4" s="362"/>
      <c r="K4" s="363"/>
      <c r="L4" s="361" t="s">
        <v>80</v>
      </c>
      <c r="M4" s="362"/>
      <c r="N4" s="362"/>
      <c r="O4" s="362"/>
      <c r="P4" s="362"/>
      <c r="Q4" s="363"/>
      <c r="R4" s="361" t="s">
        <v>144</v>
      </c>
      <c r="S4" s="362"/>
      <c r="T4" s="362"/>
      <c r="U4" s="363"/>
    </row>
    <row r="5" spans="1:21" ht="15.75">
      <c r="A5" s="367"/>
      <c r="B5" s="367"/>
      <c r="C5" s="359" t="s">
        <v>145</v>
      </c>
      <c r="D5" s="348" t="s">
        <v>146</v>
      </c>
      <c r="E5" s="348" t="s">
        <v>147</v>
      </c>
      <c r="F5" s="348" t="s">
        <v>148</v>
      </c>
      <c r="G5" s="350" t="s">
        <v>149</v>
      </c>
      <c r="H5" s="359" t="s">
        <v>150</v>
      </c>
      <c r="I5" s="348" t="s">
        <v>151</v>
      </c>
      <c r="J5" s="348" t="s">
        <v>152</v>
      </c>
      <c r="K5" s="350" t="s">
        <v>153</v>
      </c>
      <c r="L5" s="359" t="s">
        <v>145</v>
      </c>
      <c r="M5" s="348" t="s">
        <v>99</v>
      </c>
      <c r="N5" s="348" t="s">
        <v>100</v>
      </c>
      <c r="O5" s="348" t="s">
        <v>101</v>
      </c>
      <c r="P5" s="348" t="s">
        <v>102</v>
      </c>
      <c r="Q5" s="350" t="s">
        <v>103</v>
      </c>
      <c r="R5" s="372" t="s">
        <v>145</v>
      </c>
      <c r="S5" s="365"/>
      <c r="T5" s="364" t="s">
        <v>154</v>
      </c>
      <c r="U5" s="370"/>
    </row>
    <row r="6" spans="1:21" ht="16.5" thickBot="1">
      <c r="A6" s="368"/>
      <c r="B6" s="368"/>
      <c r="C6" s="360"/>
      <c r="D6" s="349"/>
      <c r="E6" s="349"/>
      <c r="F6" s="349"/>
      <c r="G6" s="351"/>
      <c r="H6" s="360"/>
      <c r="I6" s="349"/>
      <c r="J6" s="349"/>
      <c r="K6" s="351"/>
      <c r="L6" s="360"/>
      <c r="M6" s="349"/>
      <c r="N6" s="349"/>
      <c r="O6" s="349"/>
      <c r="P6" s="349"/>
      <c r="Q6" s="351"/>
      <c r="R6" s="15" t="s">
        <v>156</v>
      </c>
      <c r="S6" s="16" t="s">
        <v>157</v>
      </c>
      <c r="T6" s="16" t="s">
        <v>156</v>
      </c>
      <c r="U6" s="17" t="s">
        <v>158</v>
      </c>
    </row>
    <row r="7" spans="1:22" s="51" customFormat="1" ht="31.5">
      <c r="A7" s="76">
        <v>1</v>
      </c>
      <c r="B7" s="190" t="s">
        <v>166</v>
      </c>
      <c r="C7" s="215">
        <f>SUM(D7:G7)</f>
        <v>20</v>
      </c>
      <c r="D7" s="209"/>
      <c r="E7" s="209">
        <v>20</v>
      </c>
      <c r="F7" s="209"/>
      <c r="G7" s="210"/>
      <c r="H7" s="211"/>
      <c r="I7" s="209">
        <v>20</v>
      </c>
      <c r="J7" s="209"/>
      <c r="K7" s="210"/>
      <c r="L7" s="211">
        <f>SUM(M7:Q7)</f>
        <v>20</v>
      </c>
      <c r="M7" s="209"/>
      <c r="N7" s="209">
        <v>20</v>
      </c>
      <c r="O7" s="209"/>
      <c r="P7" s="209"/>
      <c r="Q7" s="210"/>
      <c r="R7" s="211">
        <v>1</v>
      </c>
      <c r="S7" s="209">
        <v>7</v>
      </c>
      <c r="T7" s="209">
        <v>1</v>
      </c>
      <c r="U7" s="210">
        <v>7</v>
      </c>
      <c r="V7" s="50"/>
    </row>
    <row r="8" spans="1:22" s="51" customFormat="1" ht="15.75">
      <c r="A8" s="76">
        <v>2</v>
      </c>
      <c r="B8" s="191" t="s">
        <v>347</v>
      </c>
      <c r="C8" s="216">
        <f aca="true" t="shared" si="0" ref="C8:C19">SUM(D8:G8)</f>
        <v>1.42</v>
      </c>
      <c r="D8" s="224"/>
      <c r="E8" s="224"/>
      <c r="F8" s="224">
        <v>1.42</v>
      </c>
      <c r="G8" s="225"/>
      <c r="H8" s="205"/>
      <c r="I8" s="224"/>
      <c r="J8" s="224">
        <v>1.42</v>
      </c>
      <c r="K8" s="225"/>
      <c r="L8" s="205">
        <f aca="true" t="shared" si="1" ref="L8:L19">SUM(M8:Q8)</f>
        <v>1.42</v>
      </c>
      <c r="M8" s="224"/>
      <c r="N8" s="224"/>
      <c r="O8" s="226"/>
      <c r="P8" s="224">
        <v>1.42</v>
      </c>
      <c r="Q8" s="224"/>
      <c r="R8" s="205"/>
      <c r="S8" s="224"/>
      <c r="T8" s="224"/>
      <c r="U8" s="225"/>
      <c r="V8" s="50"/>
    </row>
    <row r="9" spans="1:22" s="51" customFormat="1" ht="15.75">
      <c r="A9" s="76">
        <v>3</v>
      </c>
      <c r="B9" s="200" t="s">
        <v>195</v>
      </c>
      <c r="C9" s="216">
        <f t="shared" si="0"/>
        <v>11.2</v>
      </c>
      <c r="D9" s="224"/>
      <c r="E9" s="224"/>
      <c r="F9" s="224">
        <v>11.2</v>
      </c>
      <c r="G9" s="225"/>
      <c r="H9" s="205"/>
      <c r="I9" s="224"/>
      <c r="J9" s="224">
        <v>11.2</v>
      </c>
      <c r="K9" s="225"/>
      <c r="L9" s="205">
        <f t="shared" si="1"/>
        <v>11.2</v>
      </c>
      <c r="M9" s="224"/>
      <c r="N9" s="224"/>
      <c r="O9" s="224"/>
      <c r="P9" s="224">
        <v>11.2</v>
      </c>
      <c r="Q9" s="225"/>
      <c r="R9" s="205"/>
      <c r="S9" s="224"/>
      <c r="T9" s="224"/>
      <c r="U9" s="225"/>
      <c r="V9" s="50"/>
    </row>
    <row r="10" spans="1:22" s="51" customFormat="1" ht="15.75">
      <c r="A10" s="76">
        <v>4</v>
      </c>
      <c r="B10" s="191" t="s">
        <v>132</v>
      </c>
      <c r="C10" s="216">
        <f t="shared" si="0"/>
        <v>25.5</v>
      </c>
      <c r="D10" s="224"/>
      <c r="E10" s="224">
        <v>25.5</v>
      </c>
      <c r="F10" s="224"/>
      <c r="G10" s="225"/>
      <c r="H10" s="205"/>
      <c r="I10" s="224">
        <v>25.5</v>
      </c>
      <c r="J10" s="224"/>
      <c r="K10" s="225"/>
      <c r="L10" s="205">
        <f t="shared" si="1"/>
        <v>25.5</v>
      </c>
      <c r="M10" s="224"/>
      <c r="N10" s="224">
        <v>25.5</v>
      </c>
      <c r="O10" s="224"/>
      <c r="P10" s="224"/>
      <c r="Q10" s="225"/>
      <c r="R10" s="205">
        <v>2</v>
      </c>
      <c r="S10" s="224">
        <v>94.15</v>
      </c>
      <c r="T10" s="224">
        <v>2</v>
      </c>
      <c r="U10" s="225">
        <v>94.15</v>
      </c>
      <c r="V10" s="50"/>
    </row>
    <row r="11" spans="1:22" s="51" customFormat="1" ht="15.75">
      <c r="A11" s="76">
        <v>5</v>
      </c>
      <c r="B11" s="191" t="s">
        <v>133</v>
      </c>
      <c r="C11" s="216">
        <f t="shared" si="0"/>
        <v>34.5</v>
      </c>
      <c r="D11" s="224"/>
      <c r="E11" s="224">
        <v>34.5</v>
      </c>
      <c r="F11" s="224"/>
      <c r="G11" s="225"/>
      <c r="H11" s="205"/>
      <c r="I11" s="224"/>
      <c r="J11" s="224">
        <v>34.5</v>
      </c>
      <c r="K11" s="225"/>
      <c r="L11" s="205">
        <f t="shared" si="1"/>
        <v>34.5</v>
      </c>
      <c r="M11" s="224"/>
      <c r="N11" s="224"/>
      <c r="O11" s="224">
        <v>34.5</v>
      </c>
      <c r="P11" s="224"/>
      <c r="Q11" s="225"/>
      <c r="R11" s="205">
        <v>1</v>
      </c>
      <c r="S11" s="224">
        <v>45</v>
      </c>
      <c r="T11" s="224">
        <v>1</v>
      </c>
      <c r="U11" s="225">
        <v>45</v>
      </c>
      <c r="V11" s="50"/>
    </row>
    <row r="12" spans="1:22" s="51" customFormat="1" ht="15.75">
      <c r="A12" s="76">
        <v>6</v>
      </c>
      <c r="B12" s="191" t="s">
        <v>348</v>
      </c>
      <c r="C12" s="216">
        <f t="shared" si="0"/>
        <v>11</v>
      </c>
      <c r="D12" s="224"/>
      <c r="E12" s="224"/>
      <c r="F12" s="224"/>
      <c r="G12" s="225">
        <v>11</v>
      </c>
      <c r="H12" s="205"/>
      <c r="I12" s="224"/>
      <c r="J12" s="224"/>
      <c r="K12" s="225">
        <v>11</v>
      </c>
      <c r="L12" s="205">
        <f t="shared" si="1"/>
        <v>11</v>
      </c>
      <c r="M12" s="224"/>
      <c r="N12" s="224"/>
      <c r="O12" s="224"/>
      <c r="P12" s="226"/>
      <c r="Q12" s="224">
        <v>11</v>
      </c>
      <c r="R12" s="205"/>
      <c r="S12" s="224"/>
      <c r="T12" s="224"/>
      <c r="U12" s="225"/>
      <c r="V12" s="50"/>
    </row>
    <row r="13" spans="1:22" s="51" customFormat="1" ht="15.75">
      <c r="A13" s="76">
        <v>7</v>
      </c>
      <c r="B13" s="191" t="s">
        <v>349</v>
      </c>
      <c r="C13" s="216">
        <f t="shared" si="0"/>
        <v>2</v>
      </c>
      <c r="D13" s="224"/>
      <c r="E13" s="224">
        <v>2</v>
      </c>
      <c r="F13" s="224"/>
      <c r="G13" s="225"/>
      <c r="H13" s="205"/>
      <c r="I13" s="224"/>
      <c r="J13" s="224">
        <v>2</v>
      </c>
      <c r="K13" s="225"/>
      <c r="L13" s="205">
        <f t="shared" si="1"/>
        <v>2</v>
      </c>
      <c r="M13" s="224"/>
      <c r="N13" s="224"/>
      <c r="O13" s="224">
        <v>2</v>
      </c>
      <c r="P13" s="224"/>
      <c r="Q13" s="225"/>
      <c r="R13" s="205"/>
      <c r="S13" s="224"/>
      <c r="T13" s="224"/>
      <c r="U13" s="225"/>
      <c r="V13" s="50"/>
    </row>
    <row r="14" spans="1:22" s="51" customFormat="1" ht="15.75">
      <c r="A14" s="76">
        <v>8</v>
      </c>
      <c r="B14" s="191" t="s">
        <v>350</v>
      </c>
      <c r="C14" s="216">
        <f t="shared" si="0"/>
        <v>2.3</v>
      </c>
      <c r="D14" s="224"/>
      <c r="E14" s="224">
        <v>2.3</v>
      </c>
      <c r="F14" s="224"/>
      <c r="G14" s="225"/>
      <c r="H14" s="205"/>
      <c r="I14" s="224"/>
      <c r="J14" s="224">
        <v>2.3</v>
      </c>
      <c r="K14" s="225"/>
      <c r="L14" s="205">
        <f t="shared" si="1"/>
        <v>2.3</v>
      </c>
      <c r="M14" s="224"/>
      <c r="N14" s="224"/>
      <c r="O14" s="224">
        <v>2.3</v>
      </c>
      <c r="P14" s="224"/>
      <c r="Q14" s="225"/>
      <c r="R14" s="205">
        <v>1</v>
      </c>
      <c r="S14" s="224">
        <v>40.4</v>
      </c>
      <c r="T14" s="224"/>
      <c r="U14" s="225"/>
      <c r="V14" s="50"/>
    </row>
    <row r="15" spans="1:22" s="137" customFormat="1" ht="15.75">
      <c r="A15" s="76">
        <v>9</v>
      </c>
      <c r="B15" s="200" t="s">
        <v>196</v>
      </c>
      <c r="C15" s="216">
        <f t="shared" si="0"/>
        <v>21.8</v>
      </c>
      <c r="D15" s="224"/>
      <c r="E15" s="224">
        <v>0.2</v>
      </c>
      <c r="F15" s="224">
        <v>21.6</v>
      </c>
      <c r="G15" s="225"/>
      <c r="H15" s="205"/>
      <c r="I15" s="224"/>
      <c r="J15" s="224">
        <v>21.8</v>
      </c>
      <c r="K15" s="225"/>
      <c r="L15" s="205">
        <f t="shared" si="1"/>
        <v>21.8</v>
      </c>
      <c r="M15" s="224"/>
      <c r="N15" s="224"/>
      <c r="O15" s="224">
        <v>0.2</v>
      </c>
      <c r="P15" s="224">
        <v>21.6</v>
      </c>
      <c r="Q15" s="225"/>
      <c r="R15" s="205">
        <v>2</v>
      </c>
      <c r="S15" s="224">
        <v>76.71</v>
      </c>
      <c r="T15" s="224">
        <v>1</v>
      </c>
      <c r="U15" s="225">
        <v>54.18</v>
      </c>
      <c r="V15" s="136"/>
    </row>
    <row r="16" spans="1:22" s="137" customFormat="1" ht="15.75">
      <c r="A16" s="76">
        <v>10</v>
      </c>
      <c r="B16" s="200" t="s">
        <v>197</v>
      </c>
      <c r="C16" s="216">
        <f t="shared" si="0"/>
        <v>25</v>
      </c>
      <c r="D16" s="224"/>
      <c r="E16" s="224"/>
      <c r="F16" s="224"/>
      <c r="G16" s="225">
        <v>25</v>
      </c>
      <c r="H16" s="205"/>
      <c r="I16" s="224"/>
      <c r="J16" s="224">
        <v>25</v>
      </c>
      <c r="K16" s="225"/>
      <c r="L16" s="205">
        <f t="shared" si="1"/>
        <v>25</v>
      </c>
      <c r="M16" s="224"/>
      <c r="N16" s="224"/>
      <c r="O16" s="224"/>
      <c r="P16" s="224"/>
      <c r="Q16" s="225">
        <v>25</v>
      </c>
      <c r="R16" s="205">
        <v>2</v>
      </c>
      <c r="S16" s="224">
        <v>24.6</v>
      </c>
      <c r="T16" s="224"/>
      <c r="U16" s="225"/>
      <c r="V16" s="136"/>
    </row>
    <row r="17" spans="1:22" s="51" customFormat="1" ht="15.75">
      <c r="A17" s="76">
        <v>11</v>
      </c>
      <c r="B17" s="191" t="s">
        <v>134</v>
      </c>
      <c r="C17" s="216">
        <f t="shared" si="0"/>
        <v>11.1</v>
      </c>
      <c r="D17" s="224"/>
      <c r="E17" s="224"/>
      <c r="F17" s="224">
        <v>7.1</v>
      </c>
      <c r="G17" s="225">
        <v>4</v>
      </c>
      <c r="H17" s="205"/>
      <c r="I17" s="224"/>
      <c r="J17" s="224">
        <v>11.1</v>
      </c>
      <c r="K17" s="225"/>
      <c r="L17" s="205">
        <f t="shared" si="1"/>
        <v>11.1</v>
      </c>
      <c r="M17" s="224"/>
      <c r="N17" s="224"/>
      <c r="O17" s="224"/>
      <c r="P17" s="224">
        <v>7.1</v>
      </c>
      <c r="Q17" s="225">
        <v>4</v>
      </c>
      <c r="R17" s="205"/>
      <c r="S17" s="224"/>
      <c r="T17" s="224"/>
      <c r="U17" s="225"/>
      <c r="V17" s="50"/>
    </row>
    <row r="18" spans="1:22" s="51" customFormat="1" ht="15.75">
      <c r="A18" s="76">
        <v>12</v>
      </c>
      <c r="B18" s="200" t="s">
        <v>198</v>
      </c>
      <c r="C18" s="216">
        <f t="shared" si="0"/>
        <v>22</v>
      </c>
      <c r="D18" s="224"/>
      <c r="E18" s="224">
        <v>22</v>
      </c>
      <c r="F18" s="224"/>
      <c r="G18" s="225"/>
      <c r="H18" s="205"/>
      <c r="I18" s="224"/>
      <c r="J18" s="224">
        <v>22</v>
      </c>
      <c r="K18" s="225"/>
      <c r="L18" s="205">
        <f t="shared" si="1"/>
        <v>22</v>
      </c>
      <c r="M18" s="224"/>
      <c r="N18" s="224"/>
      <c r="O18" s="224">
        <v>22</v>
      </c>
      <c r="P18" s="224"/>
      <c r="Q18" s="225"/>
      <c r="R18" s="205">
        <v>1</v>
      </c>
      <c r="S18" s="224">
        <v>33</v>
      </c>
      <c r="T18" s="224">
        <v>1</v>
      </c>
      <c r="U18" s="225">
        <v>33</v>
      </c>
      <c r="V18" s="50"/>
    </row>
    <row r="19" spans="1:22" s="51" customFormat="1" ht="16.5" thickBot="1">
      <c r="A19" s="76">
        <v>13</v>
      </c>
      <c r="B19" s="223" t="s">
        <v>351</v>
      </c>
      <c r="C19" s="227">
        <f t="shared" si="0"/>
        <v>17.8</v>
      </c>
      <c r="D19" s="224"/>
      <c r="E19" s="224">
        <v>2.2</v>
      </c>
      <c r="F19" s="224">
        <v>13.5</v>
      </c>
      <c r="G19" s="225">
        <v>2.1</v>
      </c>
      <c r="H19" s="205"/>
      <c r="I19" s="224"/>
      <c r="J19" s="224">
        <v>17.8</v>
      </c>
      <c r="K19" s="225"/>
      <c r="L19" s="228">
        <f t="shared" si="1"/>
        <v>17.8</v>
      </c>
      <c r="M19" s="224"/>
      <c r="N19" s="224"/>
      <c r="O19" s="224">
        <v>2.2</v>
      </c>
      <c r="P19" s="224">
        <v>13.5</v>
      </c>
      <c r="Q19" s="225">
        <v>2.1</v>
      </c>
      <c r="R19" s="205">
        <v>2</v>
      </c>
      <c r="S19" s="224">
        <v>119.9</v>
      </c>
      <c r="T19" s="224">
        <v>1</v>
      </c>
      <c r="U19" s="225">
        <v>78.2</v>
      </c>
      <c r="V19" s="50"/>
    </row>
    <row r="20" spans="1:21" s="97" customFormat="1" ht="16.5" thickBot="1">
      <c r="A20" s="96"/>
      <c r="B20" s="124" t="s">
        <v>135</v>
      </c>
      <c r="C20" s="99">
        <f aca="true" t="shared" si="2" ref="C20:U20">SUM(C7:C19)</f>
        <v>205.62</v>
      </c>
      <c r="D20" s="99">
        <f t="shared" si="2"/>
        <v>0</v>
      </c>
      <c r="E20" s="99">
        <f t="shared" si="2"/>
        <v>108.7</v>
      </c>
      <c r="F20" s="99">
        <f t="shared" si="2"/>
        <v>54.82</v>
      </c>
      <c r="G20" s="99">
        <f t="shared" si="2"/>
        <v>42.1</v>
      </c>
      <c r="H20" s="99">
        <f t="shared" si="2"/>
        <v>0</v>
      </c>
      <c r="I20" s="99">
        <f t="shared" si="2"/>
        <v>45.5</v>
      </c>
      <c r="J20" s="99">
        <f t="shared" si="2"/>
        <v>149.12</v>
      </c>
      <c r="K20" s="99">
        <f t="shared" si="2"/>
        <v>11</v>
      </c>
      <c r="L20" s="99">
        <f t="shared" si="2"/>
        <v>205.62</v>
      </c>
      <c r="M20" s="99">
        <f t="shared" si="2"/>
        <v>0</v>
      </c>
      <c r="N20" s="99">
        <f t="shared" si="2"/>
        <v>45.5</v>
      </c>
      <c r="O20" s="99">
        <f t="shared" si="2"/>
        <v>63.2</v>
      </c>
      <c r="P20" s="99">
        <f t="shared" si="2"/>
        <v>54.82</v>
      </c>
      <c r="Q20" s="99">
        <f t="shared" si="2"/>
        <v>42.1</v>
      </c>
      <c r="R20" s="99">
        <f t="shared" si="2"/>
        <v>12</v>
      </c>
      <c r="S20" s="99">
        <f t="shared" si="2"/>
        <v>440.76</v>
      </c>
      <c r="T20" s="99">
        <f t="shared" si="2"/>
        <v>7</v>
      </c>
      <c r="U20" s="96">
        <f t="shared" si="2"/>
        <v>311.53000000000003</v>
      </c>
    </row>
  </sheetData>
  <mergeCells count="24">
    <mergeCell ref="Q5:Q6"/>
    <mergeCell ref="R4:U4"/>
    <mergeCell ref="H4:K4"/>
    <mergeCell ref="L4:Q4"/>
    <mergeCell ref="K5:K6"/>
    <mergeCell ref="L5:L6"/>
    <mergeCell ref="H5:H6"/>
    <mergeCell ref="T5:U5"/>
    <mergeCell ref="A2:U2"/>
    <mergeCell ref="M5:M6"/>
    <mergeCell ref="N5:N6"/>
    <mergeCell ref="O5:O6"/>
    <mergeCell ref="P5:P6"/>
    <mergeCell ref="I5:I6"/>
    <mergeCell ref="J5:J6"/>
    <mergeCell ref="A4:A6"/>
    <mergeCell ref="B4:B6"/>
    <mergeCell ref="R5:S5"/>
    <mergeCell ref="C5:C6"/>
    <mergeCell ref="D5:D6"/>
    <mergeCell ref="C4:G4"/>
    <mergeCell ref="G5:G6"/>
    <mergeCell ref="F5:F6"/>
    <mergeCell ref="E5:E6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V31"/>
  <sheetViews>
    <sheetView workbookViewId="0" topLeftCell="A2">
      <pane xSplit="2" ySplit="5" topLeftCell="C7" activePane="bottomRight" state="frozen"/>
      <selection pane="topLeft" activeCell="A2" sqref="A2"/>
      <selection pane="topRight" activeCell="C2" sqref="C2"/>
      <selection pane="bottomLeft" activeCell="A7" sqref="A7"/>
      <selection pane="bottomRight" activeCell="Q35" sqref="Q35"/>
    </sheetView>
  </sheetViews>
  <sheetFormatPr defaultColWidth="9.00390625" defaultRowHeight="12.75"/>
  <cols>
    <col min="1" max="1" width="6.00390625" style="0" customWidth="1"/>
    <col min="2" max="2" width="38.125" style="138" customWidth="1"/>
    <col min="4" max="4" width="7.25390625" style="0" customWidth="1"/>
    <col min="8" max="8" width="7.625" style="0" customWidth="1"/>
    <col min="9" max="9" width="7.75390625" style="0" customWidth="1"/>
    <col min="11" max="11" width="8.75390625" style="0" customWidth="1"/>
    <col min="12" max="12" width="7.875" style="0" customWidth="1"/>
    <col min="13" max="13" width="8.25390625" style="0" customWidth="1"/>
    <col min="14" max="14" width="7.375" style="0" customWidth="1"/>
    <col min="15" max="15" width="8.875" style="0" customWidth="1"/>
    <col min="17" max="17" width="8.75390625" style="0" customWidth="1"/>
    <col min="18" max="18" width="6.875" style="0" customWidth="1"/>
    <col min="20" max="20" width="6.75390625" style="0" customWidth="1"/>
    <col min="22" max="22" width="18.875" style="0" customWidth="1"/>
  </cols>
  <sheetData>
    <row r="2" spans="1:21" ht="18.75">
      <c r="A2" s="371" t="s">
        <v>432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21" ht="19.5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 ht="15.75" customHeight="1">
      <c r="A4" s="366" t="s">
        <v>140</v>
      </c>
      <c r="B4" s="377" t="s">
        <v>42</v>
      </c>
      <c r="C4" s="361" t="s">
        <v>142</v>
      </c>
      <c r="D4" s="362"/>
      <c r="E4" s="362"/>
      <c r="F4" s="362"/>
      <c r="G4" s="363"/>
      <c r="H4" s="361" t="s">
        <v>143</v>
      </c>
      <c r="I4" s="362"/>
      <c r="J4" s="362"/>
      <c r="K4" s="363"/>
      <c r="L4" s="361" t="s">
        <v>80</v>
      </c>
      <c r="M4" s="362"/>
      <c r="N4" s="362"/>
      <c r="O4" s="362"/>
      <c r="P4" s="362"/>
      <c r="Q4" s="362"/>
      <c r="R4" s="361" t="s">
        <v>144</v>
      </c>
      <c r="S4" s="362"/>
      <c r="T4" s="362"/>
      <c r="U4" s="363"/>
    </row>
    <row r="5" spans="1:21" ht="15.75">
      <c r="A5" s="367"/>
      <c r="B5" s="378"/>
      <c r="C5" s="359" t="s">
        <v>145</v>
      </c>
      <c r="D5" s="348" t="s">
        <v>146</v>
      </c>
      <c r="E5" s="348" t="s">
        <v>147</v>
      </c>
      <c r="F5" s="348" t="s">
        <v>148</v>
      </c>
      <c r="G5" s="350" t="s">
        <v>149</v>
      </c>
      <c r="H5" s="359" t="s">
        <v>150</v>
      </c>
      <c r="I5" s="348" t="s">
        <v>151</v>
      </c>
      <c r="J5" s="348" t="s">
        <v>152</v>
      </c>
      <c r="K5" s="350" t="s">
        <v>153</v>
      </c>
      <c r="L5" s="359" t="s">
        <v>145</v>
      </c>
      <c r="M5" s="348" t="s">
        <v>99</v>
      </c>
      <c r="N5" s="348" t="s">
        <v>100</v>
      </c>
      <c r="O5" s="348" t="s">
        <v>101</v>
      </c>
      <c r="P5" s="348" t="s">
        <v>102</v>
      </c>
      <c r="Q5" s="375" t="s">
        <v>103</v>
      </c>
      <c r="R5" s="372" t="s">
        <v>145</v>
      </c>
      <c r="S5" s="365"/>
      <c r="T5" s="364" t="s">
        <v>154</v>
      </c>
      <c r="U5" s="370"/>
    </row>
    <row r="6" spans="1:21" ht="16.5" thickBot="1">
      <c r="A6" s="368"/>
      <c r="B6" s="379"/>
      <c r="C6" s="360"/>
      <c r="D6" s="349"/>
      <c r="E6" s="349"/>
      <c r="F6" s="349"/>
      <c r="G6" s="351"/>
      <c r="H6" s="360"/>
      <c r="I6" s="349"/>
      <c r="J6" s="349"/>
      <c r="K6" s="351"/>
      <c r="L6" s="360"/>
      <c r="M6" s="349"/>
      <c r="N6" s="349"/>
      <c r="O6" s="349"/>
      <c r="P6" s="349"/>
      <c r="Q6" s="376"/>
      <c r="R6" s="15" t="s">
        <v>156</v>
      </c>
      <c r="S6" s="16" t="s">
        <v>157</v>
      </c>
      <c r="T6" s="16" t="s">
        <v>156</v>
      </c>
      <c r="U6" s="17" t="s">
        <v>158</v>
      </c>
    </row>
    <row r="7" spans="1:22" s="51" customFormat="1" ht="15.75">
      <c r="A7" s="76">
        <v>1</v>
      </c>
      <c r="B7" s="323" t="s">
        <v>368</v>
      </c>
      <c r="C7" s="215">
        <f>SUM(D7:G7)</f>
        <v>4.1</v>
      </c>
      <c r="D7" s="209"/>
      <c r="E7" s="209"/>
      <c r="F7" s="209">
        <v>4.1</v>
      </c>
      <c r="G7" s="210"/>
      <c r="H7" s="211"/>
      <c r="I7" s="209"/>
      <c r="J7" s="209">
        <v>4.1</v>
      </c>
      <c r="K7" s="210"/>
      <c r="L7" s="211">
        <f>SUM(M7:Q7)</f>
        <v>4.1</v>
      </c>
      <c r="M7" s="209"/>
      <c r="N7" s="209"/>
      <c r="O7" s="209"/>
      <c r="P7" s="209">
        <v>4.1</v>
      </c>
      <c r="Q7" s="327"/>
      <c r="R7" s="324"/>
      <c r="S7" s="325"/>
      <c r="T7" s="325"/>
      <c r="U7" s="326"/>
      <c r="V7" s="50"/>
    </row>
    <row r="8" spans="1:22" s="51" customFormat="1" ht="31.5">
      <c r="A8" s="76">
        <v>2</v>
      </c>
      <c r="B8" s="170" t="s">
        <v>394</v>
      </c>
      <c r="C8" s="315">
        <f>SUM(D8:G8)</f>
        <v>49.2</v>
      </c>
      <c r="D8" s="316"/>
      <c r="E8" s="316">
        <v>49.2</v>
      </c>
      <c r="F8" s="316"/>
      <c r="G8" s="317"/>
      <c r="H8" s="318"/>
      <c r="I8" s="316">
        <v>49.2</v>
      </c>
      <c r="J8" s="316"/>
      <c r="K8" s="319"/>
      <c r="L8" s="320">
        <v>49.2</v>
      </c>
      <c r="M8" s="316"/>
      <c r="N8" s="316">
        <v>49.2</v>
      </c>
      <c r="O8" s="316"/>
      <c r="P8" s="316"/>
      <c r="Q8" s="317"/>
      <c r="R8" s="330">
        <v>5</v>
      </c>
      <c r="S8" s="321">
        <v>226.3</v>
      </c>
      <c r="T8" s="321">
        <v>5</v>
      </c>
      <c r="U8" s="331">
        <v>226.3</v>
      </c>
      <c r="V8" s="50"/>
    </row>
    <row r="9" spans="1:22" s="51" customFormat="1" ht="33" customHeight="1">
      <c r="A9" s="76">
        <v>3</v>
      </c>
      <c r="B9" s="170" t="s">
        <v>395</v>
      </c>
      <c r="C9" s="315">
        <f>SUM(D9:G9)</f>
        <v>35.8</v>
      </c>
      <c r="D9" s="316"/>
      <c r="E9" s="316">
        <v>35.8</v>
      </c>
      <c r="F9" s="316"/>
      <c r="G9" s="317"/>
      <c r="H9" s="318">
        <v>6.3</v>
      </c>
      <c r="I9" s="316">
        <v>29.5</v>
      </c>
      <c r="J9" s="316"/>
      <c r="K9" s="319"/>
      <c r="L9" s="320">
        <v>35.8</v>
      </c>
      <c r="M9" s="316">
        <v>30</v>
      </c>
      <c r="N9" s="316">
        <v>5.8</v>
      </c>
      <c r="O9" s="316"/>
      <c r="P9" s="316"/>
      <c r="Q9" s="317"/>
      <c r="R9" s="318">
        <v>4</v>
      </c>
      <c r="S9" s="317">
        <v>428.7</v>
      </c>
      <c r="T9" s="322">
        <v>4</v>
      </c>
      <c r="U9" s="319">
        <v>428.7</v>
      </c>
      <c r="V9" s="50"/>
    </row>
    <row r="10" spans="1:22" s="51" customFormat="1" ht="15.75">
      <c r="A10" s="76">
        <v>4</v>
      </c>
      <c r="B10" s="310" t="s">
        <v>360</v>
      </c>
      <c r="C10" s="216">
        <f aca="true" t="shared" si="0" ref="C10:C30">SUM(D10:G10)</f>
        <v>0.7</v>
      </c>
      <c r="D10" s="224"/>
      <c r="E10" s="224">
        <v>0.7</v>
      </c>
      <c r="F10" s="224"/>
      <c r="G10" s="225"/>
      <c r="H10" s="205"/>
      <c r="I10" s="224"/>
      <c r="J10" s="224">
        <v>0.7</v>
      </c>
      <c r="K10" s="225"/>
      <c r="L10" s="205">
        <f aca="true" t="shared" si="1" ref="L10:L30">SUM(M10:Q10)</f>
        <v>0.7</v>
      </c>
      <c r="M10" s="224"/>
      <c r="N10" s="224"/>
      <c r="O10" s="224">
        <v>0.7</v>
      </c>
      <c r="P10" s="224"/>
      <c r="Q10" s="252"/>
      <c r="R10" s="205"/>
      <c r="S10" s="224"/>
      <c r="T10" s="224"/>
      <c r="U10" s="225"/>
      <c r="V10" s="50"/>
    </row>
    <row r="11" spans="1:22" s="51" customFormat="1" ht="15.75">
      <c r="A11" s="76">
        <v>5</v>
      </c>
      <c r="B11" s="310" t="s">
        <v>361</v>
      </c>
      <c r="C11" s="216">
        <f t="shared" si="0"/>
        <v>0.8</v>
      </c>
      <c r="D11" s="224"/>
      <c r="E11" s="224">
        <v>0.8</v>
      </c>
      <c r="F11" s="224"/>
      <c r="G11" s="225"/>
      <c r="H11" s="205"/>
      <c r="I11" s="224"/>
      <c r="J11" s="224">
        <v>0.8</v>
      </c>
      <c r="K11" s="225"/>
      <c r="L11" s="205">
        <f t="shared" si="1"/>
        <v>0.8</v>
      </c>
      <c r="M11" s="224"/>
      <c r="N11" s="224"/>
      <c r="O11" s="224">
        <v>0.8</v>
      </c>
      <c r="P11" s="224"/>
      <c r="Q11" s="252"/>
      <c r="R11" s="205"/>
      <c r="S11" s="224"/>
      <c r="T11" s="224"/>
      <c r="U11" s="225"/>
      <c r="V11" s="50"/>
    </row>
    <row r="12" spans="1:22" s="51" customFormat="1" ht="15.75">
      <c r="A12" s="76">
        <v>6</v>
      </c>
      <c r="B12" s="310" t="s">
        <v>362</v>
      </c>
      <c r="C12" s="216">
        <f t="shared" si="0"/>
        <v>0.8</v>
      </c>
      <c r="D12" s="229"/>
      <c r="E12" s="224">
        <v>0.8</v>
      </c>
      <c r="F12" s="224"/>
      <c r="G12" s="225"/>
      <c r="H12" s="205"/>
      <c r="I12" s="224"/>
      <c r="J12" s="224">
        <v>0.8</v>
      </c>
      <c r="K12" s="225"/>
      <c r="L12" s="205">
        <f t="shared" si="1"/>
        <v>0.8</v>
      </c>
      <c r="M12" s="224"/>
      <c r="N12" s="224"/>
      <c r="O12" s="224">
        <v>0.8</v>
      </c>
      <c r="P12" s="224"/>
      <c r="Q12" s="252"/>
      <c r="R12" s="205"/>
      <c r="S12" s="224"/>
      <c r="T12" s="224"/>
      <c r="U12" s="225"/>
      <c r="V12" s="50"/>
    </row>
    <row r="13" spans="1:22" s="51" customFormat="1" ht="15.75">
      <c r="A13" s="76">
        <v>7</v>
      </c>
      <c r="B13" s="310" t="s">
        <v>363</v>
      </c>
      <c r="C13" s="216">
        <f t="shared" si="0"/>
        <v>15</v>
      </c>
      <c r="D13" s="224"/>
      <c r="E13" s="224">
        <v>5.6</v>
      </c>
      <c r="F13" s="224">
        <v>9.4</v>
      </c>
      <c r="G13" s="225"/>
      <c r="H13" s="205"/>
      <c r="I13" s="224"/>
      <c r="J13" s="224">
        <v>15</v>
      </c>
      <c r="K13" s="225"/>
      <c r="L13" s="205">
        <f t="shared" si="1"/>
        <v>15</v>
      </c>
      <c r="M13" s="224"/>
      <c r="N13" s="224"/>
      <c r="O13" s="224">
        <v>5.6</v>
      </c>
      <c r="P13" s="224">
        <v>9.4</v>
      </c>
      <c r="Q13" s="252"/>
      <c r="R13" s="205"/>
      <c r="S13" s="224"/>
      <c r="T13" s="224"/>
      <c r="U13" s="225"/>
      <c r="V13" s="50"/>
    </row>
    <row r="14" spans="1:22" s="51" customFormat="1" ht="15.75">
      <c r="A14" s="76">
        <v>8</v>
      </c>
      <c r="B14" s="310" t="s">
        <v>364</v>
      </c>
      <c r="C14" s="216">
        <f t="shared" si="0"/>
        <v>1.5</v>
      </c>
      <c r="D14" s="224"/>
      <c r="E14" s="224"/>
      <c r="F14" s="224">
        <v>1.5</v>
      </c>
      <c r="G14" s="225"/>
      <c r="H14" s="205"/>
      <c r="I14" s="224"/>
      <c r="J14" s="224">
        <v>1.5</v>
      </c>
      <c r="K14" s="225"/>
      <c r="L14" s="205">
        <f t="shared" si="1"/>
        <v>1.5</v>
      </c>
      <c r="M14" s="224"/>
      <c r="N14" s="224"/>
      <c r="O14" s="224"/>
      <c r="P14" s="224">
        <v>1.5</v>
      </c>
      <c r="Q14" s="252"/>
      <c r="R14" s="205"/>
      <c r="S14" s="224"/>
      <c r="T14" s="224"/>
      <c r="U14" s="225"/>
      <c r="V14" s="50"/>
    </row>
    <row r="15" spans="1:22" s="51" customFormat="1" ht="15.75">
      <c r="A15" s="76">
        <v>9</v>
      </c>
      <c r="B15" s="310" t="s">
        <v>136</v>
      </c>
      <c r="C15" s="216">
        <f t="shared" si="0"/>
        <v>27</v>
      </c>
      <c r="D15" s="224"/>
      <c r="E15" s="224">
        <v>17</v>
      </c>
      <c r="F15" s="224">
        <v>10</v>
      </c>
      <c r="G15" s="225"/>
      <c r="H15" s="205"/>
      <c r="I15" s="224"/>
      <c r="J15" s="224">
        <v>27</v>
      </c>
      <c r="K15" s="225"/>
      <c r="L15" s="205">
        <f t="shared" si="1"/>
        <v>27</v>
      </c>
      <c r="M15" s="224"/>
      <c r="N15" s="224"/>
      <c r="O15" s="224">
        <v>17</v>
      </c>
      <c r="P15" s="224">
        <v>10</v>
      </c>
      <c r="Q15" s="252"/>
      <c r="R15" s="205">
        <v>1</v>
      </c>
      <c r="S15" s="224">
        <v>27.1</v>
      </c>
      <c r="T15" s="224">
        <v>1</v>
      </c>
      <c r="U15" s="225">
        <v>27.1</v>
      </c>
      <c r="V15" s="50"/>
    </row>
    <row r="16" spans="1:22" s="51" customFormat="1" ht="15.75">
      <c r="A16" s="76">
        <v>10</v>
      </c>
      <c r="B16" s="310" t="s">
        <v>267</v>
      </c>
      <c r="C16" s="216">
        <f t="shared" si="0"/>
        <v>3.5</v>
      </c>
      <c r="D16" s="224"/>
      <c r="E16" s="224">
        <v>3.5</v>
      </c>
      <c r="F16" s="224"/>
      <c r="G16" s="225"/>
      <c r="H16" s="205"/>
      <c r="I16" s="224"/>
      <c r="J16" s="224">
        <v>3.5</v>
      </c>
      <c r="K16" s="225"/>
      <c r="L16" s="205">
        <f t="shared" si="1"/>
        <v>3.5</v>
      </c>
      <c r="M16" s="224"/>
      <c r="N16" s="224"/>
      <c r="O16" s="224">
        <v>3.5</v>
      </c>
      <c r="P16" s="224"/>
      <c r="Q16" s="252"/>
      <c r="R16" s="205"/>
      <c r="S16" s="224"/>
      <c r="T16" s="224"/>
      <c r="U16" s="225"/>
      <c r="V16" s="50"/>
    </row>
    <row r="17" spans="1:22" s="51" customFormat="1" ht="15.75">
      <c r="A17" s="76">
        <v>11</v>
      </c>
      <c r="B17" s="310" t="s">
        <v>137</v>
      </c>
      <c r="C17" s="216">
        <f t="shared" si="0"/>
        <v>6.4</v>
      </c>
      <c r="D17" s="224"/>
      <c r="E17" s="224">
        <v>5.2</v>
      </c>
      <c r="F17" s="224">
        <v>1.2</v>
      </c>
      <c r="G17" s="225"/>
      <c r="H17" s="205"/>
      <c r="I17" s="224"/>
      <c r="J17" s="224"/>
      <c r="K17" s="225">
        <v>6.4</v>
      </c>
      <c r="L17" s="205">
        <f t="shared" si="1"/>
        <v>6.4</v>
      </c>
      <c r="M17" s="224"/>
      <c r="N17" s="224"/>
      <c r="O17" s="224">
        <v>5.2</v>
      </c>
      <c r="P17" s="224">
        <v>1.2</v>
      </c>
      <c r="Q17" s="252"/>
      <c r="R17" s="205"/>
      <c r="S17" s="224"/>
      <c r="T17" s="224"/>
      <c r="U17" s="225"/>
      <c r="V17" s="50"/>
    </row>
    <row r="18" spans="1:22" s="51" customFormat="1" ht="15.75">
      <c r="A18" s="76">
        <v>12</v>
      </c>
      <c r="B18" s="310" t="s">
        <v>365</v>
      </c>
      <c r="C18" s="216">
        <f t="shared" si="0"/>
        <v>5.6</v>
      </c>
      <c r="D18" s="224"/>
      <c r="E18" s="224"/>
      <c r="F18" s="224">
        <v>5.6</v>
      </c>
      <c r="G18" s="225"/>
      <c r="H18" s="205"/>
      <c r="I18" s="224"/>
      <c r="J18" s="224">
        <v>5.6</v>
      </c>
      <c r="K18" s="225"/>
      <c r="L18" s="205">
        <f t="shared" si="1"/>
        <v>5.6</v>
      </c>
      <c r="M18" s="224"/>
      <c r="N18" s="224"/>
      <c r="O18" s="224"/>
      <c r="P18" s="224">
        <v>5.6</v>
      </c>
      <c r="Q18" s="252"/>
      <c r="R18" s="205"/>
      <c r="S18" s="224"/>
      <c r="T18" s="224"/>
      <c r="U18" s="225"/>
      <c r="V18" s="50"/>
    </row>
    <row r="19" spans="1:22" s="51" customFormat="1" ht="15.75">
      <c r="A19" s="76">
        <v>13</v>
      </c>
      <c r="B19" s="310" t="s">
        <v>366</v>
      </c>
      <c r="C19" s="216">
        <f t="shared" si="0"/>
        <v>3.8</v>
      </c>
      <c r="D19" s="224"/>
      <c r="E19" s="224">
        <v>3.8</v>
      </c>
      <c r="F19" s="224"/>
      <c r="G19" s="225"/>
      <c r="H19" s="205"/>
      <c r="I19" s="224">
        <v>3.8</v>
      </c>
      <c r="J19" s="224"/>
      <c r="K19" s="225"/>
      <c r="L19" s="205">
        <f t="shared" si="1"/>
        <v>3.8</v>
      </c>
      <c r="M19" s="229"/>
      <c r="N19" s="224">
        <v>3.8</v>
      </c>
      <c r="O19" s="224"/>
      <c r="P19" s="224"/>
      <c r="Q19" s="252"/>
      <c r="R19" s="205"/>
      <c r="S19" s="224"/>
      <c r="T19" s="224"/>
      <c r="U19" s="225"/>
      <c r="V19" s="50"/>
    </row>
    <row r="20" spans="1:22" s="51" customFormat="1" ht="15.75">
      <c r="A20" s="76">
        <v>14</v>
      </c>
      <c r="B20" s="310" t="s">
        <v>352</v>
      </c>
      <c r="C20" s="216">
        <f t="shared" si="0"/>
        <v>1.1</v>
      </c>
      <c r="D20" s="224"/>
      <c r="E20" s="224">
        <v>1.1</v>
      </c>
      <c r="F20" s="224"/>
      <c r="G20" s="225"/>
      <c r="H20" s="205"/>
      <c r="I20" s="224"/>
      <c r="J20" s="224">
        <v>1.1</v>
      </c>
      <c r="K20" s="225"/>
      <c r="L20" s="205">
        <f t="shared" si="1"/>
        <v>1.1</v>
      </c>
      <c r="M20" s="224"/>
      <c r="N20" s="224"/>
      <c r="O20" s="224">
        <v>1.1</v>
      </c>
      <c r="P20" s="224"/>
      <c r="Q20" s="252"/>
      <c r="R20" s="205"/>
      <c r="S20" s="224"/>
      <c r="T20" s="224"/>
      <c r="U20" s="225"/>
      <c r="V20" s="50"/>
    </row>
    <row r="21" spans="1:22" s="51" customFormat="1" ht="15.75">
      <c r="A21" s="76">
        <v>15</v>
      </c>
      <c r="B21" s="310" t="s">
        <v>353</v>
      </c>
      <c r="C21" s="216">
        <f t="shared" si="0"/>
        <v>3</v>
      </c>
      <c r="D21" s="224"/>
      <c r="E21" s="224">
        <v>3</v>
      </c>
      <c r="F21" s="224"/>
      <c r="G21" s="225"/>
      <c r="H21" s="205"/>
      <c r="I21" s="224"/>
      <c r="J21" s="224">
        <v>3</v>
      </c>
      <c r="K21" s="225"/>
      <c r="L21" s="205">
        <f t="shared" si="1"/>
        <v>3</v>
      </c>
      <c r="M21" s="224"/>
      <c r="N21" s="224"/>
      <c r="O21" s="224">
        <v>3</v>
      </c>
      <c r="P21" s="229"/>
      <c r="Q21" s="252"/>
      <c r="R21" s="205"/>
      <c r="S21" s="224"/>
      <c r="T21" s="224"/>
      <c r="U21" s="225"/>
      <c r="V21" s="50"/>
    </row>
    <row r="22" spans="1:22" s="51" customFormat="1" ht="15.75">
      <c r="A22" s="76">
        <v>16</v>
      </c>
      <c r="B22" s="310" t="s">
        <v>354</v>
      </c>
      <c r="C22" s="216">
        <f t="shared" si="0"/>
        <v>4.8</v>
      </c>
      <c r="D22" s="224"/>
      <c r="E22" s="224"/>
      <c r="F22" s="224"/>
      <c r="G22" s="225">
        <v>4.8</v>
      </c>
      <c r="H22" s="205"/>
      <c r="I22" s="224"/>
      <c r="J22" s="224"/>
      <c r="K22" s="225">
        <v>4.8</v>
      </c>
      <c r="L22" s="205">
        <f t="shared" si="1"/>
        <v>4.8</v>
      </c>
      <c r="M22" s="224"/>
      <c r="N22" s="224"/>
      <c r="O22" s="224"/>
      <c r="P22" s="229"/>
      <c r="Q22" s="252">
        <v>4.8</v>
      </c>
      <c r="R22" s="205">
        <v>1</v>
      </c>
      <c r="S22" s="224">
        <v>6.5</v>
      </c>
      <c r="T22" s="224">
        <v>1</v>
      </c>
      <c r="U22" s="225">
        <v>6.5</v>
      </c>
      <c r="V22" s="50"/>
    </row>
    <row r="23" spans="1:22" s="51" customFormat="1" ht="15.75">
      <c r="A23" s="76">
        <v>17</v>
      </c>
      <c r="B23" s="309" t="s">
        <v>355</v>
      </c>
      <c r="C23" s="216">
        <f t="shared" si="0"/>
        <v>3.3</v>
      </c>
      <c r="D23" s="212"/>
      <c r="E23" s="212">
        <v>3.3</v>
      </c>
      <c r="F23" s="212"/>
      <c r="G23" s="213"/>
      <c r="H23" s="214"/>
      <c r="I23" s="212">
        <v>3.3</v>
      </c>
      <c r="J23" s="212"/>
      <c r="K23" s="213"/>
      <c r="L23" s="205">
        <f t="shared" si="1"/>
        <v>3.3</v>
      </c>
      <c r="M23" s="229"/>
      <c r="N23" s="224">
        <v>3.3</v>
      </c>
      <c r="O23" s="224"/>
      <c r="P23" s="224"/>
      <c r="Q23" s="328"/>
      <c r="R23" s="214"/>
      <c r="S23" s="212"/>
      <c r="T23" s="212"/>
      <c r="U23" s="213"/>
      <c r="V23" s="50"/>
    </row>
    <row r="24" spans="1:22" s="51" customFormat="1" ht="15.75">
      <c r="A24" s="76">
        <v>18</v>
      </c>
      <c r="B24" s="310" t="s">
        <v>356</v>
      </c>
      <c r="C24" s="216">
        <f t="shared" si="0"/>
        <v>2</v>
      </c>
      <c r="D24" s="224"/>
      <c r="E24" s="224">
        <v>2</v>
      </c>
      <c r="F24" s="224"/>
      <c r="G24" s="225"/>
      <c r="H24" s="205"/>
      <c r="I24" s="224"/>
      <c r="J24" s="224">
        <v>2</v>
      </c>
      <c r="K24" s="225"/>
      <c r="L24" s="205">
        <f t="shared" si="1"/>
        <v>2</v>
      </c>
      <c r="M24" s="224"/>
      <c r="N24" s="224"/>
      <c r="O24" s="224">
        <v>2</v>
      </c>
      <c r="P24" s="224"/>
      <c r="Q24" s="252"/>
      <c r="R24" s="205"/>
      <c r="S24" s="224"/>
      <c r="T24" s="224"/>
      <c r="U24" s="225"/>
      <c r="V24" s="50"/>
    </row>
    <row r="25" spans="1:22" s="51" customFormat="1" ht="15.75">
      <c r="A25" s="76">
        <v>19</v>
      </c>
      <c r="B25" s="310" t="s">
        <v>138</v>
      </c>
      <c r="C25" s="216">
        <f t="shared" si="0"/>
        <v>60</v>
      </c>
      <c r="D25" s="224"/>
      <c r="E25" s="224">
        <v>22</v>
      </c>
      <c r="F25" s="224">
        <v>22.5</v>
      </c>
      <c r="G25" s="225">
        <v>15.5</v>
      </c>
      <c r="H25" s="205"/>
      <c r="I25" s="224"/>
      <c r="J25" s="224">
        <v>44.5</v>
      </c>
      <c r="K25" s="225">
        <v>15.5</v>
      </c>
      <c r="L25" s="205">
        <f t="shared" si="1"/>
        <v>60</v>
      </c>
      <c r="M25" s="224"/>
      <c r="N25" s="224"/>
      <c r="O25" s="224">
        <v>22</v>
      </c>
      <c r="P25" s="224">
        <v>22.5</v>
      </c>
      <c r="Q25" s="252">
        <v>15.5</v>
      </c>
      <c r="R25" s="205">
        <v>4</v>
      </c>
      <c r="S25" s="224">
        <v>108.87</v>
      </c>
      <c r="T25" s="224">
        <v>3</v>
      </c>
      <c r="U25" s="225">
        <v>96.87</v>
      </c>
      <c r="V25" s="50"/>
    </row>
    <row r="26" spans="1:22" s="51" customFormat="1" ht="15.75">
      <c r="A26" s="76">
        <v>20</v>
      </c>
      <c r="B26" s="310" t="s">
        <v>357</v>
      </c>
      <c r="C26" s="216">
        <f t="shared" si="0"/>
        <v>2</v>
      </c>
      <c r="D26" s="224"/>
      <c r="E26" s="224"/>
      <c r="F26" s="224">
        <v>2</v>
      </c>
      <c r="G26" s="225"/>
      <c r="H26" s="205"/>
      <c r="I26" s="224"/>
      <c r="J26" s="224">
        <v>2</v>
      </c>
      <c r="K26" s="225"/>
      <c r="L26" s="205">
        <f t="shared" si="1"/>
        <v>2</v>
      </c>
      <c r="M26" s="224"/>
      <c r="N26" s="224"/>
      <c r="O26" s="224"/>
      <c r="P26" s="224">
        <v>2</v>
      </c>
      <c r="Q26" s="252"/>
      <c r="R26" s="205"/>
      <c r="S26" s="224"/>
      <c r="T26" s="224"/>
      <c r="U26" s="225"/>
      <c r="V26" s="50"/>
    </row>
    <row r="27" spans="1:22" s="51" customFormat="1" ht="15.75">
      <c r="A27" s="76">
        <v>21</v>
      </c>
      <c r="B27" s="311" t="s">
        <v>358</v>
      </c>
      <c r="C27" s="216">
        <f t="shared" si="0"/>
        <v>1</v>
      </c>
      <c r="D27" s="224"/>
      <c r="E27" s="224"/>
      <c r="F27" s="224">
        <v>1</v>
      </c>
      <c r="G27" s="225"/>
      <c r="H27" s="205"/>
      <c r="I27" s="224"/>
      <c r="J27" s="224">
        <v>1</v>
      </c>
      <c r="K27" s="225"/>
      <c r="L27" s="205">
        <f t="shared" si="1"/>
        <v>1</v>
      </c>
      <c r="M27" s="224"/>
      <c r="N27" s="224"/>
      <c r="O27" s="233"/>
      <c r="P27" s="224">
        <v>1</v>
      </c>
      <c r="Q27" s="252"/>
      <c r="R27" s="205"/>
      <c r="S27" s="224"/>
      <c r="T27" s="224"/>
      <c r="U27" s="225"/>
      <c r="V27" s="50"/>
    </row>
    <row r="28" spans="1:22" s="51" customFormat="1" ht="34.5" customHeight="1">
      <c r="A28" s="76">
        <v>22</v>
      </c>
      <c r="B28" s="204" t="s">
        <v>396</v>
      </c>
      <c r="C28" s="216">
        <f t="shared" si="0"/>
        <v>1.8</v>
      </c>
      <c r="D28" s="206"/>
      <c r="E28" s="206">
        <v>1.8</v>
      </c>
      <c r="F28" s="206"/>
      <c r="G28" s="207"/>
      <c r="H28" s="208"/>
      <c r="I28" s="206">
        <v>1.8</v>
      </c>
      <c r="J28" s="206"/>
      <c r="K28" s="207"/>
      <c r="L28" s="205">
        <f t="shared" si="1"/>
        <v>1.8</v>
      </c>
      <c r="M28" s="206"/>
      <c r="N28" s="206">
        <v>1.8</v>
      </c>
      <c r="O28" s="206"/>
      <c r="P28" s="206"/>
      <c r="Q28" s="256"/>
      <c r="R28" s="208"/>
      <c r="S28" s="206"/>
      <c r="T28" s="206"/>
      <c r="U28" s="207"/>
      <c r="V28" s="50"/>
    </row>
    <row r="29" spans="1:22" s="51" customFormat="1" ht="15.75">
      <c r="A29" s="76">
        <v>23</v>
      </c>
      <c r="B29" s="312" t="s">
        <v>359</v>
      </c>
      <c r="C29" s="216">
        <f t="shared" si="0"/>
        <v>1</v>
      </c>
      <c r="D29" s="224"/>
      <c r="E29" s="224">
        <v>1</v>
      </c>
      <c r="F29" s="224"/>
      <c r="G29" s="225"/>
      <c r="H29" s="205"/>
      <c r="I29" s="224"/>
      <c r="J29" s="224">
        <v>1</v>
      </c>
      <c r="K29" s="225"/>
      <c r="L29" s="205">
        <f t="shared" si="1"/>
        <v>1</v>
      </c>
      <c r="M29" s="224"/>
      <c r="N29" s="224"/>
      <c r="O29" s="224">
        <v>1</v>
      </c>
      <c r="P29" s="224"/>
      <c r="Q29" s="252"/>
      <c r="R29" s="205"/>
      <c r="S29" s="224"/>
      <c r="T29" s="224"/>
      <c r="U29" s="225"/>
      <c r="V29" s="50"/>
    </row>
    <row r="30" spans="1:22" s="51" customFormat="1" ht="16.5" thickBot="1">
      <c r="A30" s="76">
        <v>24</v>
      </c>
      <c r="B30" s="313" t="s">
        <v>390</v>
      </c>
      <c r="C30" s="227">
        <f t="shared" si="0"/>
        <v>2.3</v>
      </c>
      <c r="D30" s="230"/>
      <c r="E30" s="230">
        <v>2.3</v>
      </c>
      <c r="F30" s="230"/>
      <c r="G30" s="231"/>
      <c r="H30" s="228"/>
      <c r="I30" s="230"/>
      <c r="J30" s="230">
        <v>2.3</v>
      </c>
      <c r="K30" s="231"/>
      <c r="L30" s="205">
        <f t="shared" si="1"/>
        <v>2.3</v>
      </c>
      <c r="M30" s="230"/>
      <c r="N30" s="230"/>
      <c r="O30" s="230">
        <v>2.3</v>
      </c>
      <c r="P30" s="230"/>
      <c r="Q30" s="329"/>
      <c r="R30" s="228"/>
      <c r="S30" s="230"/>
      <c r="T30" s="230"/>
      <c r="U30" s="231"/>
      <c r="V30" s="50"/>
    </row>
    <row r="31" spans="1:21" s="97" customFormat="1" ht="16.5" thickBot="1">
      <c r="A31" s="99"/>
      <c r="B31" s="308" t="s">
        <v>139</v>
      </c>
      <c r="C31" s="99">
        <f>SUM(C7:C30)</f>
        <v>236.50000000000003</v>
      </c>
      <c r="D31" s="99">
        <f aca="true" t="shared" si="2" ref="D31:T31">SUM(D7:D30)</f>
        <v>0</v>
      </c>
      <c r="E31" s="99">
        <f t="shared" si="2"/>
        <v>158.9</v>
      </c>
      <c r="F31" s="99">
        <f t="shared" si="2"/>
        <v>57.3</v>
      </c>
      <c r="G31" s="99">
        <f t="shared" si="2"/>
        <v>20.3</v>
      </c>
      <c r="H31" s="99">
        <f t="shared" si="2"/>
        <v>6.3</v>
      </c>
      <c r="I31" s="99">
        <f t="shared" si="2"/>
        <v>87.6</v>
      </c>
      <c r="J31" s="99">
        <f t="shared" si="2"/>
        <v>115.89999999999999</v>
      </c>
      <c r="K31" s="99">
        <f t="shared" si="2"/>
        <v>26.7</v>
      </c>
      <c r="L31" s="99">
        <f t="shared" si="2"/>
        <v>236.50000000000003</v>
      </c>
      <c r="M31" s="99">
        <f t="shared" si="2"/>
        <v>30</v>
      </c>
      <c r="N31" s="99">
        <f t="shared" si="2"/>
        <v>63.89999999999999</v>
      </c>
      <c r="O31" s="99">
        <f t="shared" si="2"/>
        <v>65</v>
      </c>
      <c r="P31" s="99">
        <f t="shared" si="2"/>
        <v>57.3</v>
      </c>
      <c r="Q31" s="99">
        <f t="shared" si="2"/>
        <v>20.3</v>
      </c>
      <c r="R31" s="99">
        <f t="shared" si="2"/>
        <v>15</v>
      </c>
      <c r="S31" s="99">
        <f t="shared" si="2"/>
        <v>797.47</v>
      </c>
      <c r="T31" s="99">
        <f t="shared" si="2"/>
        <v>14</v>
      </c>
      <c r="U31" s="96">
        <f>SUM(U7:U29)</f>
        <v>785.47</v>
      </c>
    </row>
  </sheetData>
  <mergeCells count="24">
    <mergeCell ref="T5:U5"/>
    <mergeCell ref="A2:U2"/>
    <mergeCell ref="M5:M6"/>
    <mergeCell ref="N5:N6"/>
    <mergeCell ref="O5:O6"/>
    <mergeCell ref="P5:P6"/>
    <mergeCell ref="I5:I6"/>
    <mergeCell ref="J5:J6"/>
    <mergeCell ref="R4:U4"/>
    <mergeCell ref="H4:K4"/>
    <mergeCell ref="L4:Q4"/>
    <mergeCell ref="R5:S5"/>
    <mergeCell ref="L5:L6"/>
    <mergeCell ref="H5:H6"/>
    <mergeCell ref="Q5:Q6"/>
    <mergeCell ref="K5:K6"/>
    <mergeCell ref="A4:A6"/>
    <mergeCell ref="B4:B6"/>
    <mergeCell ref="C5:C6"/>
    <mergeCell ref="D5:D6"/>
    <mergeCell ref="C4:G4"/>
    <mergeCell ref="E5:E6"/>
    <mergeCell ref="F5:F6"/>
    <mergeCell ref="G5:G6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4"/>
  <sheetViews>
    <sheetView workbookViewId="0" topLeftCell="A2">
      <pane xSplit="2" ySplit="5" topLeftCell="C13" activePane="bottomRight" state="frozen"/>
      <selection pane="topLeft" activeCell="A2" sqref="A2"/>
      <selection pane="topRight" activeCell="C2" sqref="C2"/>
      <selection pane="bottomLeft" activeCell="A7" sqref="A7"/>
      <selection pane="bottomRight" activeCell="M32" sqref="M32:Q32"/>
    </sheetView>
  </sheetViews>
  <sheetFormatPr defaultColWidth="9.00390625" defaultRowHeight="12.75"/>
  <cols>
    <col min="1" max="1" width="5.75390625" style="0" customWidth="1"/>
    <col min="2" max="2" width="41.375" style="0" customWidth="1"/>
    <col min="4" max="4" width="8.25390625" style="0" customWidth="1"/>
    <col min="8" max="8" width="7.75390625" style="0" customWidth="1"/>
    <col min="9" max="9" width="8.125" style="0" customWidth="1"/>
    <col min="10" max="10" width="8.00390625" style="0" customWidth="1"/>
    <col min="11" max="11" width="8.125" style="0" customWidth="1"/>
    <col min="13" max="13" width="7.00390625" style="0" customWidth="1"/>
    <col min="14" max="14" width="7.25390625" style="0" customWidth="1"/>
    <col min="15" max="15" width="7.625" style="0" customWidth="1"/>
    <col min="16" max="16" width="7.875" style="0" customWidth="1"/>
    <col min="17" max="17" width="6.375" style="0" customWidth="1"/>
    <col min="18" max="18" width="6.875" style="0" customWidth="1"/>
    <col min="20" max="20" width="6.75390625" style="0" customWidth="1"/>
    <col min="21" max="21" width="8.75390625" style="0" customWidth="1"/>
    <col min="22" max="22" width="18.25390625" style="0" customWidth="1"/>
  </cols>
  <sheetData>
    <row r="2" spans="1:21" ht="18.75">
      <c r="A2" s="371" t="s">
        <v>411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21" ht="16.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5.75">
      <c r="A4" s="366" t="s">
        <v>140</v>
      </c>
      <c r="B4" s="366" t="s">
        <v>42</v>
      </c>
      <c r="C4" s="362" t="s">
        <v>142</v>
      </c>
      <c r="D4" s="362"/>
      <c r="E4" s="362"/>
      <c r="F4" s="362"/>
      <c r="G4" s="363"/>
      <c r="H4" s="361" t="s">
        <v>143</v>
      </c>
      <c r="I4" s="362"/>
      <c r="J4" s="362"/>
      <c r="K4" s="363"/>
      <c r="L4" s="361" t="s">
        <v>80</v>
      </c>
      <c r="M4" s="362"/>
      <c r="N4" s="362"/>
      <c r="O4" s="362"/>
      <c r="P4" s="362"/>
      <c r="Q4" s="363"/>
      <c r="R4" s="361" t="s">
        <v>144</v>
      </c>
      <c r="S4" s="362"/>
      <c r="T4" s="362"/>
      <c r="U4" s="363"/>
    </row>
    <row r="5" spans="1:21" ht="15.75">
      <c r="A5" s="367"/>
      <c r="B5" s="367"/>
      <c r="C5" s="373" t="s">
        <v>145</v>
      </c>
      <c r="D5" s="348" t="s">
        <v>146</v>
      </c>
      <c r="E5" s="348" t="s">
        <v>147</v>
      </c>
      <c r="F5" s="348" t="s">
        <v>148</v>
      </c>
      <c r="G5" s="350" t="s">
        <v>149</v>
      </c>
      <c r="H5" s="359" t="s">
        <v>150</v>
      </c>
      <c r="I5" s="348" t="s">
        <v>151</v>
      </c>
      <c r="J5" s="348" t="s">
        <v>152</v>
      </c>
      <c r="K5" s="350" t="s">
        <v>153</v>
      </c>
      <c r="L5" s="359" t="s">
        <v>145</v>
      </c>
      <c r="M5" s="348" t="s">
        <v>99</v>
      </c>
      <c r="N5" s="348" t="s">
        <v>100</v>
      </c>
      <c r="O5" s="348" t="s">
        <v>101</v>
      </c>
      <c r="P5" s="348" t="s">
        <v>102</v>
      </c>
      <c r="Q5" s="350" t="s">
        <v>103</v>
      </c>
      <c r="R5" s="372" t="s">
        <v>145</v>
      </c>
      <c r="S5" s="365"/>
      <c r="T5" s="364" t="s">
        <v>154</v>
      </c>
      <c r="U5" s="370"/>
    </row>
    <row r="6" spans="1:21" ht="16.5" thickBot="1">
      <c r="A6" s="368"/>
      <c r="B6" s="368"/>
      <c r="C6" s="374"/>
      <c r="D6" s="349"/>
      <c r="E6" s="349"/>
      <c r="F6" s="349"/>
      <c r="G6" s="351"/>
      <c r="H6" s="360"/>
      <c r="I6" s="349"/>
      <c r="J6" s="349"/>
      <c r="K6" s="351"/>
      <c r="L6" s="360"/>
      <c r="M6" s="349"/>
      <c r="N6" s="349"/>
      <c r="O6" s="349"/>
      <c r="P6" s="349"/>
      <c r="Q6" s="351"/>
      <c r="R6" s="15" t="s">
        <v>156</v>
      </c>
      <c r="S6" s="16" t="s">
        <v>157</v>
      </c>
      <c r="T6" s="16" t="s">
        <v>156</v>
      </c>
      <c r="U6" s="17" t="s">
        <v>158</v>
      </c>
    </row>
    <row r="7" spans="1:22" s="73" customFormat="1" ht="15.75">
      <c r="A7" s="60">
        <v>1</v>
      </c>
      <c r="B7" s="159" t="s">
        <v>47</v>
      </c>
      <c r="C7" s="339">
        <f>SUM(D7:G7)</f>
        <v>25</v>
      </c>
      <c r="D7" s="212"/>
      <c r="E7" s="212">
        <v>25</v>
      </c>
      <c r="F7" s="212"/>
      <c r="G7" s="213"/>
      <c r="H7" s="211"/>
      <c r="I7" s="209">
        <v>17</v>
      </c>
      <c r="J7" s="209">
        <v>8</v>
      </c>
      <c r="K7" s="210"/>
      <c r="L7" s="211">
        <f>SUM(M7:Q7)</f>
        <v>25</v>
      </c>
      <c r="M7" s="209"/>
      <c r="N7" s="209">
        <v>25</v>
      </c>
      <c r="O7" s="209"/>
      <c r="P7" s="209"/>
      <c r="Q7" s="210"/>
      <c r="R7" s="211">
        <v>1</v>
      </c>
      <c r="S7" s="209">
        <v>77.3</v>
      </c>
      <c r="T7" s="209">
        <v>1</v>
      </c>
      <c r="U7" s="210">
        <v>77.3</v>
      </c>
      <c r="V7" s="72"/>
    </row>
    <row r="8" spans="1:22" s="73" customFormat="1" ht="15.75">
      <c r="A8" s="61">
        <v>2</v>
      </c>
      <c r="B8" s="157" t="s">
        <v>212</v>
      </c>
      <c r="C8" s="266">
        <f aca="true" t="shared" si="0" ref="C8:C31">SUM(D8:G8)</f>
        <v>7</v>
      </c>
      <c r="D8" s="224">
        <v>2.6</v>
      </c>
      <c r="E8" s="224"/>
      <c r="F8" s="224">
        <v>4.4</v>
      </c>
      <c r="G8" s="225"/>
      <c r="H8" s="205"/>
      <c r="I8" s="224"/>
      <c r="J8" s="224">
        <v>7</v>
      </c>
      <c r="K8" s="225"/>
      <c r="L8" s="205">
        <f aca="true" t="shared" si="1" ref="L8:L31">SUM(M8:Q8)</f>
        <v>7</v>
      </c>
      <c r="M8" s="224"/>
      <c r="N8" s="224"/>
      <c r="O8" s="233">
        <v>2.6</v>
      </c>
      <c r="P8" s="224">
        <v>4.4</v>
      </c>
      <c r="Q8" s="225"/>
      <c r="R8" s="205"/>
      <c r="S8" s="224"/>
      <c r="T8" s="224"/>
      <c r="U8" s="234"/>
      <c r="V8" s="72"/>
    </row>
    <row r="9" spans="1:22" s="73" customFormat="1" ht="15.75">
      <c r="A9" s="61">
        <v>3</v>
      </c>
      <c r="B9" s="157" t="s">
        <v>213</v>
      </c>
      <c r="C9" s="266">
        <f t="shared" si="0"/>
        <v>1</v>
      </c>
      <c r="D9" s="224"/>
      <c r="E9" s="224">
        <v>0.5</v>
      </c>
      <c r="F9" s="224">
        <v>0.5</v>
      </c>
      <c r="G9" s="225"/>
      <c r="H9" s="205"/>
      <c r="I9" s="224"/>
      <c r="J9" s="224">
        <v>1</v>
      </c>
      <c r="K9" s="225"/>
      <c r="L9" s="205">
        <f t="shared" si="1"/>
        <v>1</v>
      </c>
      <c r="M9" s="224"/>
      <c r="N9" s="233"/>
      <c r="O9" s="224">
        <v>0.5</v>
      </c>
      <c r="P9" s="224">
        <v>0.5</v>
      </c>
      <c r="Q9" s="225"/>
      <c r="R9" s="205"/>
      <c r="S9" s="224"/>
      <c r="T9" s="224"/>
      <c r="U9" s="225"/>
      <c r="V9" s="72"/>
    </row>
    <row r="10" spans="1:22" s="73" customFormat="1" ht="15.75">
      <c r="A10" s="61">
        <v>4</v>
      </c>
      <c r="B10" s="157" t="s">
        <v>48</v>
      </c>
      <c r="C10" s="235">
        <f t="shared" si="0"/>
        <v>25</v>
      </c>
      <c r="D10" s="224"/>
      <c r="E10" s="224">
        <v>25</v>
      </c>
      <c r="F10" s="224"/>
      <c r="G10" s="225"/>
      <c r="H10" s="205"/>
      <c r="I10" s="224"/>
      <c r="J10" s="224">
        <v>25</v>
      </c>
      <c r="K10" s="225"/>
      <c r="L10" s="205">
        <f t="shared" si="1"/>
        <v>25</v>
      </c>
      <c r="M10" s="224"/>
      <c r="N10" s="224"/>
      <c r="O10" s="224">
        <v>25</v>
      </c>
      <c r="P10" s="224"/>
      <c r="Q10" s="225"/>
      <c r="R10" s="205">
        <v>2</v>
      </c>
      <c r="S10" s="224">
        <v>125.7</v>
      </c>
      <c r="T10" s="224">
        <v>2</v>
      </c>
      <c r="U10" s="225">
        <v>125.7</v>
      </c>
      <c r="V10" s="72"/>
    </row>
    <row r="11" spans="1:22" s="73" customFormat="1" ht="15.75">
      <c r="A11" s="61">
        <v>5</v>
      </c>
      <c r="B11" s="157" t="s">
        <v>214</v>
      </c>
      <c r="C11" s="266">
        <f t="shared" si="0"/>
        <v>0.5</v>
      </c>
      <c r="D11" s="224"/>
      <c r="E11" s="224">
        <v>0.5</v>
      </c>
      <c r="F11" s="224"/>
      <c r="G11" s="225"/>
      <c r="H11" s="205"/>
      <c r="I11" s="224"/>
      <c r="J11" s="224">
        <v>0.5</v>
      </c>
      <c r="K11" s="225"/>
      <c r="L11" s="205">
        <f t="shared" si="1"/>
        <v>0.5</v>
      </c>
      <c r="M11" s="224"/>
      <c r="N11" s="224"/>
      <c r="O11" s="224">
        <v>0.5</v>
      </c>
      <c r="P11" s="224"/>
      <c r="Q11" s="225"/>
      <c r="R11" s="205"/>
      <c r="S11" s="224"/>
      <c r="T11" s="224"/>
      <c r="U11" s="225"/>
      <c r="V11" s="72"/>
    </row>
    <row r="12" spans="1:22" s="73" customFormat="1" ht="15.75">
      <c r="A12" s="61">
        <v>6</v>
      </c>
      <c r="B12" s="162" t="s">
        <v>215</v>
      </c>
      <c r="C12" s="266">
        <f t="shared" si="0"/>
        <v>1.3</v>
      </c>
      <c r="D12" s="224"/>
      <c r="E12" s="235">
        <v>1.3</v>
      </c>
      <c r="F12" s="224"/>
      <c r="G12" s="225"/>
      <c r="H12" s="205"/>
      <c r="I12" s="224"/>
      <c r="J12" s="224">
        <v>1.3</v>
      </c>
      <c r="K12" s="225"/>
      <c r="L12" s="205">
        <f t="shared" si="1"/>
        <v>1.3</v>
      </c>
      <c r="M12" s="224"/>
      <c r="N12" s="224"/>
      <c r="O12" s="224">
        <v>1.3</v>
      </c>
      <c r="P12" s="224"/>
      <c r="Q12" s="225"/>
      <c r="R12" s="205"/>
      <c r="S12" s="224"/>
      <c r="T12" s="224"/>
      <c r="U12" s="225"/>
      <c r="V12" s="72"/>
    </row>
    <row r="13" spans="1:22" s="73" customFormat="1" ht="15.75">
      <c r="A13" s="61">
        <v>7</v>
      </c>
      <c r="B13" s="157" t="s">
        <v>49</v>
      </c>
      <c r="C13" s="266">
        <f t="shared" si="0"/>
        <v>5.2</v>
      </c>
      <c r="D13" s="224"/>
      <c r="E13" s="224">
        <v>5.2</v>
      </c>
      <c r="F13" s="224"/>
      <c r="G13" s="225"/>
      <c r="H13" s="205"/>
      <c r="I13" s="224"/>
      <c r="J13" s="224">
        <v>5.2</v>
      </c>
      <c r="K13" s="225"/>
      <c r="L13" s="205">
        <f t="shared" si="1"/>
        <v>5.2</v>
      </c>
      <c r="M13" s="224"/>
      <c r="N13" s="224"/>
      <c r="O13" s="224">
        <v>5.2</v>
      </c>
      <c r="P13" s="224"/>
      <c r="Q13" s="225"/>
      <c r="R13" s="205"/>
      <c r="S13" s="224"/>
      <c r="T13" s="224"/>
      <c r="U13" s="225"/>
      <c r="V13" s="72"/>
    </row>
    <row r="14" spans="1:22" s="73" customFormat="1" ht="15.75">
      <c r="A14" s="61">
        <v>8</v>
      </c>
      <c r="B14" s="157" t="s">
        <v>50</v>
      </c>
      <c r="C14" s="266">
        <f t="shared" si="0"/>
        <v>38</v>
      </c>
      <c r="D14" s="224"/>
      <c r="E14" s="224">
        <v>38</v>
      </c>
      <c r="F14" s="224"/>
      <c r="G14" s="225"/>
      <c r="H14" s="205"/>
      <c r="I14" s="224"/>
      <c r="J14" s="224">
        <v>38</v>
      </c>
      <c r="K14" s="225"/>
      <c r="L14" s="205">
        <f t="shared" si="1"/>
        <v>38</v>
      </c>
      <c r="M14" s="224"/>
      <c r="N14" s="224"/>
      <c r="O14" s="224">
        <v>38</v>
      </c>
      <c r="P14" s="224"/>
      <c r="Q14" s="225"/>
      <c r="R14" s="205">
        <v>3</v>
      </c>
      <c r="S14" s="224">
        <v>110</v>
      </c>
      <c r="T14" s="224">
        <v>3</v>
      </c>
      <c r="U14" s="225">
        <v>110</v>
      </c>
      <c r="V14" s="72"/>
    </row>
    <row r="15" spans="1:22" s="73" customFormat="1" ht="15.75">
      <c r="A15" s="61">
        <v>9</v>
      </c>
      <c r="B15" s="157" t="s">
        <v>216</v>
      </c>
      <c r="C15" s="266">
        <f t="shared" si="0"/>
        <v>1.1</v>
      </c>
      <c r="D15" s="224"/>
      <c r="E15" s="224">
        <v>1.1</v>
      </c>
      <c r="F15" s="224"/>
      <c r="G15" s="225"/>
      <c r="H15" s="205"/>
      <c r="I15" s="224"/>
      <c r="J15" s="224"/>
      <c r="K15" s="225">
        <v>1.1</v>
      </c>
      <c r="L15" s="205">
        <f t="shared" si="1"/>
        <v>1.1</v>
      </c>
      <c r="M15" s="224"/>
      <c r="N15" s="224"/>
      <c r="O15" s="224">
        <v>1.1</v>
      </c>
      <c r="P15" s="224"/>
      <c r="Q15" s="225"/>
      <c r="R15" s="205"/>
      <c r="S15" s="224"/>
      <c r="T15" s="224"/>
      <c r="U15" s="225"/>
      <c r="V15" s="72"/>
    </row>
    <row r="16" spans="1:22" s="73" customFormat="1" ht="15.75">
      <c r="A16" s="61">
        <v>10</v>
      </c>
      <c r="B16" s="157" t="s">
        <v>51</v>
      </c>
      <c r="C16" s="266">
        <f t="shared" si="0"/>
        <v>26.3</v>
      </c>
      <c r="D16" s="224"/>
      <c r="E16" s="224">
        <v>2.2</v>
      </c>
      <c r="F16" s="224"/>
      <c r="G16" s="225">
        <v>24.1</v>
      </c>
      <c r="H16" s="205"/>
      <c r="I16" s="224"/>
      <c r="J16" s="224">
        <v>26.3</v>
      </c>
      <c r="K16" s="225"/>
      <c r="L16" s="205">
        <f t="shared" si="1"/>
        <v>26.3</v>
      </c>
      <c r="M16" s="224"/>
      <c r="N16" s="224"/>
      <c r="O16" s="224">
        <v>2.2</v>
      </c>
      <c r="P16" s="224"/>
      <c r="Q16" s="225">
        <v>24.1</v>
      </c>
      <c r="R16" s="205">
        <v>2</v>
      </c>
      <c r="S16" s="224">
        <v>42.6</v>
      </c>
      <c r="T16" s="224">
        <v>2</v>
      </c>
      <c r="U16" s="225">
        <v>42.6</v>
      </c>
      <c r="V16" s="72"/>
    </row>
    <row r="17" spans="1:22" s="73" customFormat="1" ht="15.75">
      <c r="A17" s="61">
        <v>11</v>
      </c>
      <c r="B17" s="163" t="s">
        <v>217</v>
      </c>
      <c r="C17" s="266">
        <f t="shared" si="0"/>
        <v>2.3</v>
      </c>
      <c r="D17" s="206"/>
      <c r="E17" s="206"/>
      <c r="F17" s="206"/>
      <c r="G17" s="207">
        <v>2.3</v>
      </c>
      <c r="H17" s="208"/>
      <c r="I17" s="206"/>
      <c r="J17" s="206">
        <v>2.3</v>
      </c>
      <c r="K17" s="207"/>
      <c r="L17" s="205">
        <f t="shared" si="1"/>
        <v>2.3</v>
      </c>
      <c r="M17" s="206"/>
      <c r="N17" s="206"/>
      <c r="O17" s="229"/>
      <c r="P17" s="206"/>
      <c r="Q17" s="206">
        <v>2.3</v>
      </c>
      <c r="R17" s="208"/>
      <c r="S17" s="206"/>
      <c r="T17" s="206"/>
      <c r="U17" s="207"/>
      <c r="V17" s="72"/>
    </row>
    <row r="18" spans="1:22" s="73" customFormat="1" ht="15.75">
      <c r="A18" s="61">
        <v>12</v>
      </c>
      <c r="B18" s="157" t="s">
        <v>218</v>
      </c>
      <c r="C18" s="266">
        <f t="shared" si="0"/>
        <v>10.9</v>
      </c>
      <c r="D18" s="224">
        <v>10.9</v>
      </c>
      <c r="E18" s="224"/>
      <c r="F18" s="224"/>
      <c r="G18" s="225"/>
      <c r="H18" s="205"/>
      <c r="I18" s="224"/>
      <c r="J18" s="224"/>
      <c r="K18" s="225">
        <v>10.9</v>
      </c>
      <c r="L18" s="205">
        <f t="shared" si="1"/>
        <v>10.9</v>
      </c>
      <c r="M18" s="224"/>
      <c r="N18" s="224"/>
      <c r="O18" s="224">
        <v>10.9</v>
      </c>
      <c r="P18" s="224"/>
      <c r="Q18" s="225"/>
      <c r="R18" s="205">
        <v>1</v>
      </c>
      <c r="S18" s="224">
        <v>45.25</v>
      </c>
      <c r="T18" s="224">
        <v>1</v>
      </c>
      <c r="U18" s="225">
        <v>45.25</v>
      </c>
      <c r="V18" s="72"/>
    </row>
    <row r="19" spans="1:22" s="73" customFormat="1" ht="15.75">
      <c r="A19" s="61">
        <v>13</v>
      </c>
      <c r="B19" s="340" t="s">
        <v>199</v>
      </c>
      <c r="C19" s="235">
        <f t="shared" si="0"/>
        <v>12.2</v>
      </c>
      <c r="D19" s="224"/>
      <c r="E19" s="224">
        <v>7.8</v>
      </c>
      <c r="F19" s="224">
        <v>4.4</v>
      </c>
      <c r="G19" s="225"/>
      <c r="H19" s="205"/>
      <c r="I19" s="224"/>
      <c r="J19" s="224">
        <v>12.2</v>
      </c>
      <c r="K19" s="225"/>
      <c r="L19" s="205">
        <f t="shared" si="1"/>
        <v>12.2</v>
      </c>
      <c r="M19" s="224"/>
      <c r="N19" s="224"/>
      <c r="O19" s="224">
        <v>7.8</v>
      </c>
      <c r="P19" s="224">
        <v>4.4</v>
      </c>
      <c r="Q19" s="225"/>
      <c r="R19" s="205"/>
      <c r="S19" s="224"/>
      <c r="T19" s="224"/>
      <c r="U19" s="225"/>
      <c r="V19" s="72"/>
    </row>
    <row r="20" spans="1:22" s="73" customFormat="1" ht="31.5">
      <c r="A20" s="61">
        <v>14</v>
      </c>
      <c r="B20" s="341" t="s">
        <v>383</v>
      </c>
      <c r="C20" s="235">
        <f t="shared" si="0"/>
        <v>4</v>
      </c>
      <c r="D20" s="206"/>
      <c r="E20" s="206">
        <v>4</v>
      </c>
      <c r="F20" s="206"/>
      <c r="G20" s="207"/>
      <c r="H20" s="208"/>
      <c r="I20" s="206">
        <v>4</v>
      </c>
      <c r="J20" s="206"/>
      <c r="K20" s="207"/>
      <c r="L20" s="205">
        <f t="shared" si="1"/>
        <v>4</v>
      </c>
      <c r="M20" s="206"/>
      <c r="N20" s="206"/>
      <c r="O20" s="206">
        <v>4</v>
      </c>
      <c r="P20" s="206"/>
      <c r="Q20" s="207"/>
      <c r="R20" s="208"/>
      <c r="S20" s="206"/>
      <c r="T20" s="206"/>
      <c r="U20" s="207"/>
      <c r="V20" s="72"/>
    </row>
    <row r="21" spans="1:22" s="73" customFormat="1" ht="15.75">
      <c r="A21" s="61">
        <v>15</v>
      </c>
      <c r="B21" s="346" t="s">
        <v>52</v>
      </c>
      <c r="C21" s="235">
        <f t="shared" si="0"/>
        <v>24.400000000000002</v>
      </c>
      <c r="D21" s="224"/>
      <c r="E21" s="224">
        <v>24.1</v>
      </c>
      <c r="F21" s="224">
        <v>0.3</v>
      </c>
      <c r="G21" s="225"/>
      <c r="H21" s="235"/>
      <c r="I21" s="224"/>
      <c r="J21" s="224">
        <v>24.4</v>
      </c>
      <c r="K21" s="225"/>
      <c r="L21" s="205">
        <f t="shared" si="1"/>
        <v>24.400000000000002</v>
      </c>
      <c r="M21" s="224"/>
      <c r="N21" s="224"/>
      <c r="O21" s="224">
        <v>24.1</v>
      </c>
      <c r="P21" s="224">
        <v>0.3</v>
      </c>
      <c r="Q21" s="225"/>
      <c r="R21" s="235">
        <v>3</v>
      </c>
      <c r="S21" s="224">
        <v>123.11</v>
      </c>
      <c r="T21" s="224">
        <v>3</v>
      </c>
      <c r="U21" s="225">
        <v>123.11</v>
      </c>
      <c r="V21" s="72"/>
    </row>
    <row r="22" spans="1:22" s="73" customFormat="1" ht="15.75">
      <c r="A22" s="61">
        <v>16</v>
      </c>
      <c r="B22" s="342" t="s">
        <v>219</v>
      </c>
      <c r="C22" s="235">
        <f t="shared" si="0"/>
        <v>4</v>
      </c>
      <c r="D22" s="224"/>
      <c r="E22" s="224">
        <v>4</v>
      </c>
      <c r="F22" s="224"/>
      <c r="G22" s="225"/>
      <c r="H22" s="205"/>
      <c r="I22" s="224"/>
      <c r="J22" s="224">
        <v>4</v>
      </c>
      <c r="K22" s="225"/>
      <c r="L22" s="205">
        <f t="shared" si="1"/>
        <v>4</v>
      </c>
      <c r="M22" s="224"/>
      <c r="N22" s="224"/>
      <c r="O22" s="224">
        <v>4</v>
      </c>
      <c r="P22" s="224"/>
      <c r="Q22" s="225"/>
      <c r="R22" s="205">
        <v>1</v>
      </c>
      <c r="S22" s="224">
        <v>27.6</v>
      </c>
      <c r="T22" s="224">
        <v>1</v>
      </c>
      <c r="U22" s="225">
        <v>27.6</v>
      </c>
      <c r="V22" s="72"/>
    </row>
    <row r="23" spans="1:22" s="73" customFormat="1" ht="15.75">
      <c r="A23" s="61">
        <v>17</v>
      </c>
      <c r="B23" s="166" t="s">
        <v>53</v>
      </c>
      <c r="C23" s="266">
        <f t="shared" si="0"/>
        <v>4.3</v>
      </c>
      <c r="D23" s="224"/>
      <c r="E23" s="224">
        <v>3.6</v>
      </c>
      <c r="F23" s="224">
        <v>0.7</v>
      </c>
      <c r="G23" s="225"/>
      <c r="H23" s="205"/>
      <c r="I23" s="224"/>
      <c r="J23" s="224">
        <v>3.6</v>
      </c>
      <c r="K23" s="225">
        <v>0.7</v>
      </c>
      <c r="L23" s="205">
        <f t="shared" si="1"/>
        <v>4.3</v>
      </c>
      <c r="M23" s="224"/>
      <c r="N23" s="224"/>
      <c r="O23" s="224">
        <v>3.6</v>
      </c>
      <c r="P23" s="224">
        <v>0.7</v>
      </c>
      <c r="Q23" s="225"/>
      <c r="R23" s="205">
        <v>1</v>
      </c>
      <c r="S23" s="224">
        <v>27.6</v>
      </c>
      <c r="T23" s="224">
        <v>1</v>
      </c>
      <c r="U23" s="225">
        <v>27.6</v>
      </c>
      <c r="V23" s="72"/>
    </row>
    <row r="24" spans="1:22" s="73" customFormat="1" ht="15.75">
      <c r="A24" s="61">
        <v>18</v>
      </c>
      <c r="B24" s="166" t="s">
        <v>54</v>
      </c>
      <c r="C24" s="266">
        <f t="shared" si="0"/>
        <v>18</v>
      </c>
      <c r="D24" s="224"/>
      <c r="E24" s="224"/>
      <c r="F24" s="224">
        <v>18</v>
      </c>
      <c r="G24" s="225"/>
      <c r="H24" s="205"/>
      <c r="I24" s="224"/>
      <c r="J24" s="224"/>
      <c r="K24" s="225">
        <v>18</v>
      </c>
      <c r="L24" s="205">
        <f t="shared" si="1"/>
        <v>18</v>
      </c>
      <c r="M24" s="224"/>
      <c r="N24" s="224"/>
      <c r="O24" s="233"/>
      <c r="P24" s="224">
        <v>18</v>
      </c>
      <c r="Q24" s="225"/>
      <c r="R24" s="205"/>
      <c r="S24" s="224"/>
      <c r="T24" s="224"/>
      <c r="U24" s="225"/>
      <c r="V24" s="72"/>
    </row>
    <row r="25" spans="1:22" s="73" customFormat="1" ht="15.75">
      <c r="A25" s="61">
        <v>19</v>
      </c>
      <c r="B25" s="166" t="s">
        <v>59</v>
      </c>
      <c r="C25" s="266">
        <f t="shared" si="0"/>
        <v>5</v>
      </c>
      <c r="D25" s="224"/>
      <c r="E25" s="224">
        <v>5</v>
      </c>
      <c r="F25" s="224"/>
      <c r="G25" s="225"/>
      <c r="H25" s="205"/>
      <c r="I25" s="224"/>
      <c r="J25" s="224">
        <v>5</v>
      </c>
      <c r="K25" s="225"/>
      <c r="L25" s="205">
        <f t="shared" si="1"/>
        <v>5</v>
      </c>
      <c r="M25" s="224"/>
      <c r="N25" s="224"/>
      <c r="O25" s="224">
        <v>5</v>
      </c>
      <c r="P25" s="224"/>
      <c r="Q25" s="225"/>
      <c r="R25" s="205"/>
      <c r="S25" s="224"/>
      <c r="T25" s="224"/>
      <c r="U25" s="225"/>
      <c r="V25" s="72"/>
    </row>
    <row r="26" spans="1:22" s="73" customFormat="1" ht="15.75">
      <c r="A26" s="61">
        <v>20</v>
      </c>
      <c r="B26" s="166" t="s">
        <v>60</v>
      </c>
      <c r="C26" s="266">
        <f t="shared" si="0"/>
        <v>49.4</v>
      </c>
      <c r="D26" s="224"/>
      <c r="E26" s="224">
        <v>45.9</v>
      </c>
      <c r="F26" s="224">
        <v>3.5</v>
      </c>
      <c r="G26" s="225"/>
      <c r="H26" s="205"/>
      <c r="I26" s="224"/>
      <c r="J26" s="224">
        <v>49.4</v>
      </c>
      <c r="K26" s="225"/>
      <c r="L26" s="205">
        <f t="shared" si="1"/>
        <v>49.4</v>
      </c>
      <c r="M26" s="224"/>
      <c r="N26" s="224"/>
      <c r="O26" s="224">
        <v>45.9</v>
      </c>
      <c r="P26" s="224">
        <v>3.5</v>
      </c>
      <c r="Q26" s="225"/>
      <c r="R26" s="205">
        <v>1</v>
      </c>
      <c r="S26" s="224">
        <v>77.25</v>
      </c>
      <c r="T26" s="224">
        <v>1</v>
      </c>
      <c r="U26" s="225">
        <v>77.25</v>
      </c>
      <c r="V26" s="72"/>
    </row>
    <row r="27" spans="1:22" s="73" customFormat="1" ht="15.75">
      <c r="A27" s="61">
        <v>21</v>
      </c>
      <c r="B27" s="166" t="s">
        <v>220</v>
      </c>
      <c r="C27" s="266">
        <f t="shared" si="0"/>
        <v>0.5</v>
      </c>
      <c r="D27" s="224">
        <v>0.2</v>
      </c>
      <c r="E27" s="224">
        <v>0.3</v>
      </c>
      <c r="F27" s="224"/>
      <c r="G27" s="225"/>
      <c r="H27" s="205"/>
      <c r="I27" s="224"/>
      <c r="J27" s="224">
        <v>0.5</v>
      </c>
      <c r="K27" s="225"/>
      <c r="L27" s="205">
        <f t="shared" si="1"/>
        <v>0.5</v>
      </c>
      <c r="M27" s="224"/>
      <c r="N27" s="224"/>
      <c r="O27" s="224">
        <v>0.5</v>
      </c>
      <c r="P27" s="224"/>
      <c r="Q27" s="225"/>
      <c r="R27" s="205"/>
      <c r="S27" s="224"/>
      <c r="T27" s="224"/>
      <c r="U27" s="225"/>
      <c r="V27" s="72"/>
    </row>
    <row r="28" spans="1:22" s="73" customFormat="1" ht="15.75">
      <c r="A28" s="61">
        <v>22</v>
      </c>
      <c r="B28" s="166" t="s">
        <v>221</v>
      </c>
      <c r="C28" s="266">
        <f t="shared" si="0"/>
        <v>0.5</v>
      </c>
      <c r="D28" s="224"/>
      <c r="E28" s="224"/>
      <c r="F28" s="224">
        <v>0.5</v>
      </c>
      <c r="G28" s="225"/>
      <c r="H28" s="205"/>
      <c r="I28" s="224"/>
      <c r="J28" s="224"/>
      <c r="K28" s="225">
        <v>0.5</v>
      </c>
      <c r="L28" s="205">
        <f t="shared" si="1"/>
        <v>0.5</v>
      </c>
      <c r="M28" s="224"/>
      <c r="N28" s="224"/>
      <c r="O28" s="233"/>
      <c r="P28" s="224">
        <v>0.5</v>
      </c>
      <c r="Q28" s="225"/>
      <c r="R28" s="205"/>
      <c r="S28" s="224"/>
      <c r="T28" s="224"/>
      <c r="U28" s="225"/>
      <c r="V28" s="72"/>
    </row>
    <row r="29" spans="1:22" s="73" customFormat="1" ht="15.75">
      <c r="A29" s="61">
        <v>23</v>
      </c>
      <c r="B29" s="166" t="s">
        <v>222</v>
      </c>
      <c r="C29" s="266">
        <f t="shared" si="0"/>
        <v>1</v>
      </c>
      <c r="D29" s="224">
        <v>0.3</v>
      </c>
      <c r="E29" s="224">
        <v>0.4</v>
      </c>
      <c r="F29" s="224">
        <v>0.3</v>
      </c>
      <c r="G29" s="225"/>
      <c r="H29" s="205"/>
      <c r="I29" s="224"/>
      <c r="J29" s="224"/>
      <c r="K29" s="225">
        <v>1</v>
      </c>
      <c r="L29" s="205">
        <f t="shared" si="1"/>
        <v>1</v>
      </c>
      <c r="M29" s="224"/>
      <c r="N29" s="224"/>
      <c r="O29" s="224">
        <v>0.7</v>
      </c>
      <c r="P29" s="224">
        <v>0.3</v>
      </c>
      <c r="Q29" s="225"/>
      <c r="R29" s="205"/>
      <c r="S29" s="224"/>
      <c r="T29" s="224"/>
      <c r="U29" s="225"/>
      <c r="V29" s="72"/>
    </row>
    <row r="30" spans="1:22" s="73" customFormat="1" ht="15.75">
      <c r="A30" s="61">
        <v>24</v>
      </c>
      <c r="B30" s="166" t="s">
        <v>223</v>
      </c>
      <c r="C30" s="266">
        <f t="shared" si="0"/>
        <v>2</v>
      </c>
      <c r="D30" s="224"/>
      <c r="E30" s="224">
        <v>2</v>
      </c>
      <c r="F30" s="224"/>
      <c r="G30" s="225"/>
      <c r="H30" s="205"/>
      <c r="I30" s="224"/>
      <c r="J30" s="224"/>
      <c r="K30" s="225">
        <v>2</v>
      </c>
      <c r="L30" s="205">
        <f t="shared" si="1"/>
        <v>2</v>
      </c>
      <c r="M30" s="224"/>
      <c r="N30" s="224"/>
      <c r="O30" s="224">
        <v>2</v>
      </c>
      <c r="P30" s="224"/>
      <c r="Q30" s="225"/>
      <c r="R30" s="205"/>
      <c r="S30" s="224"/>
      <c r="T30" s="224"/>
      <c r="U30" s="225"/>
      <c r="V30" s="72"/>
    </row>
    <row r="31" spans="1:22" s="73" customFormat="1" ht="16.5" thickBot="1">
      <c r="A31" s="69">
        <v>25</v>
      </c>
      <c r="B31" s="343" t="s">
        <v>61</v>
      </c>
      <c r="C31" s="265">
        <f t="shared" si="0"/>
        <v>3.2</v>
      </c>
      <c r="D31" s="206"/>
      <c r="E31" s="206"/>
      <c r="F31" s="206">
        <v>3.2</v>
      </c>
      <c r="G31" s="207"/>
      <c r="H31" s="205"/>
      <c r="I31" s="224"/>
      <c r="J31" s="224">
        <v>3.2</v>
      </c>
      <c r="K31" s="225"/>
      <c r="L31" s="228">
        <f t="shared" si="1"/>
        <v>3.2</v>
      </c>
      <c r="M31" s="224"/>
      <c r="N31" s="224"/>
      <c r="O31" s="233"/>
      <c r="P31" s="224">
        <v>3.2</v>
      </c>
      <c r="Q31" s="225"/>
      <c r="R31" s="205"/>
      <c r="S31" s="224"/>
      <c r="T31" s="224"/>
      <c r="U31" s="225"/>
      <c r="V31" s="72"/>
    </row>
    <row r="32" spans="1:21" s="123" customFormat="1" ht="16.5" thickBot="1">
      <c r="A32" s="120"/>
      <c r="B32" s="121" t="s">
        <v>62</v>
      </c>
      <c r="C32" s="122">
        <f aca="true" t="shared" si="2" ref="C32:U32">SUM(C7:C31)</f>
        <v>272.1</v>
      </c>
      <c r="D32" s="122">
        <f>SUM(D7:D31)</f>
        <v>14</v>
      </c>
      <c r="E32" s="122">
        <f>SUM(E7:E31)</f>
        <v>195.9</v>
      </c>
      <c r="F32" s="122">
        <f>SUM(F7:F31)</f>
        <v>35.8</v>
      </c>
      <c r="G32" s="122">
        <f>SUM(G7:G31)</f>
        <v>26.400000000000002</v>
      </c>
      <c r="H32" s="122">
        <f t="shared" si="2"/>
        <v>0</v>
      </c>
      <c r="I32" s="122">
        <f t="shared" si="2"/>
        <v>21</v>
      </c>
      <c r="J32" s="122">
        <f t="shared" si="2"/>
        <v>216.89999999999998</v>
      </c>
      <c r="K32" s="122">
        <f t="shared" si="2"/>
        <v>34.2</v>
      </c>
      <c r="L32" s="122">
        <f t="shared" si="2"/>
        <v>272.1</v>
      </c>
      <c r="M32" s="122">
        <f t="shared" si="2"/>
        <v>0</v>
      </c>
      <c r="N32" s="122">
        <f t="shared" si="2"/>
        <v>25</v>
      </c>
      <c r="O32" s="122">
        <f t="shared" si="2"/>
        <v>184.89999999999998</v>
      </c>
      <c r="P32" s="122">
        <f t="shared" si="2"/>
        <v>35.8</v>
      </c>
      <c r="Q32" s="122">
        <f t="shared" si="2"/>
        <v>26.400000000000002</v>
      </c>
      <c r="R32" s="122">
        <f t="shared" si="2"/>
        <v>15</v>
      </c>
      <c r="S32" s="122">
        <f t="shared" si="2"/>
        <v>656.4100000000001</v>
      </c>
      <c r="T32" s="122">
        <f t="shared" si="2"/>
        <v>15</v>
      </c>
      <c r="U32" s="120">
        <f t="shared" si="2"/>
        <v>656.4100000000001</v>
      </c>
    </row>
    <row r="33" spans="1:21" s="6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s="6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</sheetData>
  <mergeCells count="24">
    <mergeCell ref="A2:U2"/>
    <mergeCell ref="M5:M6"/>
    <mergeCell ref="N5:N6"/>
    <mergeCell ref="O5:O6"/>
    <mergeCell ref="P5:P6"/>
    <mergeCell ref="I5:I6"/>
    <mergeCell ref="J5:J6"/>
    <mergeCell ref="K5:K6"/>
    <mergeCell ref="F5:F6"/>
    <mergeCell ref="R5:S5"/>
    <mergeCell ref="R4:U4"/>
    <mergeCell ref="L5:L6"/>
    <mergeCell ref="Q5:Q6"/>
    <mergeCell ref="H4:K4"/>
    <mergeCell ref="L4:Q4"/>
    <mergeCell ref="H5:H6"/>
    <mergeCell ref="T5:U5"/>
    <mergeCell ref="A4:A6"/>
    <mergeCell ref="B4:B6"/>
    <mergeCell ref="C5:C6"/>
    <mergeCell ref="D5:D6"/>
    <mergeCell ref="C4:G4"/>
    <mergeCell ref="E5:E6"/>
    <mergeCell ref="G5:G6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4" sqref="G24"/>
    </sheetView>
  </sheetViews>
  <sheetFormatPr defaultColWidth="9.00390625" defaultRowHeight="12.75"/>
  <cols>
    <col min="1" max="1" width="6.25390625" style="0" customWidth="1"/>
    <col min="2" max="2" width="38.125" style="0" customWidth="1"/>
    <col min="4" max="4" width="7.25390625" style="0" customWidth="1"/>
    <col min="5" max="5" width="8.125" style="0" customWidth="1"/>
    <col min="6" max="6" width="8.375" style="0" customWidth="1"/>
    <col min="7" max="7" width="8.25390625" style="0" customWidth="1"/>
    <col min="8" max="8" width="7.875" style="0" customWidth="1"/>
    <col min="9" max="9" width="8.625" style="0" customWidth="1"/>
    <col min="13" max="13" width="7.375" style="0" customWidth="1"/>
    <col min="14" max="14" width="8.00390625" style="0" customWidth="1"/>
    <col min="15" max="15" width="8.375" style="0" customWidth="1"/>
    <col min="16" max="16" width="7.875" style="0" customWidth="1"/>
    <col min="17" max="17" width="7.625" style="0" customWidth="1"/>
    <col min="18" max="18" width="6.875" style="0" customWidth="1"/>
    <col min="20" max="20" width="6.75390625" style="0" customWidth="1"/>
    <col min="22" max="16384" width="9.125" style="6" customWidth="1"/>
  </cols>
  <sheetData>
    <row r="1" spans="1:21" ht="18.75">
      <c r="A1" s="371" t="s">
        <v>412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66" t="s">
        <v>140</v>
      </c>
      <c r="B3" s="366" t="s">
        <v>42</v>
      </c>
      <c r="C3" s="361" t="s">
        <v>142</v>
      </c>
      <c r="D3" s="362"/>
      <c r="E3" s="362"/>
      <c r="F3" s="362"/>
      <c r="G3" s="363"/>
      <c r="H3" s="361" t="s">
        <v>143</v>
      </c>
      <c r="I3" s="362"/>
      <c r="J3" s="362"/>
      <c r="K3" s="363"/>
      <c r="L3" s="361" t="s">
        <v>80</v>
      </c>
      <c r="M3" s="362"/>
      <c r="N3" s="362"/>
      <c r="O3" s="362"/>
      <c r="P3" s="362"/>
      <c r="Q3" s="363"/>
      <c r="R3" s="361" t="s">
        <v>144</v>
      </c>
      <c r="S3" s="362"/>
      <c r="T3" s="362"/>
      <c r="U3" s="363"/>
    </row>
    <row r="4" spans="1:21" ht="15.75">
      <c r="A4" s="367"/>
      <c r="B4" s="367"/>
      <c r="C4" s="359" t="s">
        <v>145</v>
      </c>
      <c r="D4" s="348" t="s">
        <v>146</v>
      </c>
      <c r="E4" s="348" t="s">
        <v>147</v>
      </c>
      <c r="F4" s="348" t="s">
        <v>148</v>
      </c>
      <c r="G4" s="350" t="s">
        <v>149</v>
      </c>
      <c r="H4" s="359" t="s">
        <v>150</v>
      </c>
      <c r="I4" s="348" t="s">
        <v>151</v>
      </c>
      <c r="J4" s="348" t="s">
        <v>152</v>
      </c>
      <c r="K4" s="350" t="s">
        <v>153</v>
      </c>
      <c r="L4" s="359" t="s">
        <v>145</v>
      </c>
      <c r="M4" s="348" t="s">
        <v>99</v>
      </c>
      <c r="N4" s="348" t="s">
        <v>100</v>
      </c>
      <c r="O4" s="348" t="s">
        <v>101</v>
      </c>
      <c r="P4" s="348" t="s">
        <v>102</v>
      </c>
      <c r="Q4" s="350" t="s">
        <v>103</v>
      </c>
      <c r="R4" s="372" t="s">
        <v>145</v>
      </c>
      <c r="S4" s="365"/>
      <c r="T4" s="364" t="s">
        <v>154</v>
      </c>
      <c r="U4" s="370"/>
    </row>
    <row r="5" spans="1:21" ht="16.5" thickBot="1">
      <c r="A5" s="368"/>
      <c r="B5" s="368"/>
      <c r="C5" s="360"/>
      <c r="D5" s="349"/>
      <c r="E5" s="349"/>
      <c r="F5" s="349"/>
      <c r="G5" s="351"/>
      <c r="H5" s="360"/>
      <c r="I5" s="349"/>
      <c r="J5" s="349"/>
      <c r="K5" s="351"/>
      <c r="L5" s="360"/>
      <c r="M5" s="349"/>
      <c r="N5" s="349"/>
      <c r="O5" s="349"/>
      <c r="P5" s="349"/>
      <c r="Q5" s="351"/>
      <c r="R5" s="15" t="s">
        <v>156</v>
      </c>
      <c r="S5" s="16" t="s">
        <v>157</v>
      </c>
      <c r="T5" s="16" t="s">
        <v>156</v>
      </c>
      <c r="U5" s="17" t="s">
        <v>158</v>
      </c>
    </row>
    <row r="6" spans="1:21" s="148" customFormat="1" ht="15.75">
      <c r="A6" s="74">
        <v>1</v>
      </c>
      <c r="B6" s="168" t="s">
        <v>207</v>
      </c>
      <c r="C6" s="215">
        <f>SUM(D6:G6)</f>
        <v>6</v>
      </c>
      <c r="D6" s="209"/>
      <c r="E6" s="209"/>
      <c r="F6" s="209">
        <v>6</v>
      </c>
      <c r="G6" s="210"/>
      <c r="H6" s="211"/>
      <c r="I6" s="209"/>
      <c r="J6" s="209"/>
      <c r="K6" s="210">
        <v>6</v>
      </c>
      <c r="L6" s="211">
        <f>SUM(M6:Q6)</f>
        <v>6</v>
      </c>
      <c r="M6" s="209"/>
      <c r="N6" s="209"/>
      <c r="O6" s="236"/>
      <c r="P6" s="209">
        <v>6</v>
      </c>
      <c r="Q6" s="210"/>
      <c r="R6" s="211">
        <v>1</v>
      </c>
      <c r="S6" s="209">
        <v>28.6</v>
      </c>
      <c r="T6" s="209"/>
      <c r="U6" s="210"/>
    </row>
    <row r="7" spans="1:21" s="148" customFormat="1" ht="31.5">
      <c r="A7" s="83">
        <v>2</v>
      </c>
      <c r="B7" s="170" t="s">
        <v>400</v>
      </c>
      <c r="C7" s="216">
        <f aca="true" t="shared" si="0" ref="C7:C20">SUM(D7:G7)</f>
        <v>30.7</v>
      </c>
      <c r="D7" s="212"/>
      <c r="E7" s="212">
        <v>30.7</v>
      </c>
      <c r="F7" s="212"/>
      <c r="G7" s="213"/>
      <c r="H7" s="214"/>
      <c r="I7" s="212">
        <v>3</v>
      </c>
      <c r="J7" s="212">
        <v>27.7</v>
      </c>
      <c r="K7" s="213"/>
      <c r="L7" s="205">
        <f aca="true" t="shared" si="1" ref="L7:L20">SUM(M7:Q7)</f>
        <v>30.700000000000003</v>
      </c>
      <c r="M7" s="212"/>
      <c r="N7" s="224">
        <v>24.6</v>
      </c>
      <c r="O7" s="212">
        <v>6.1</v>
      </c>
      <c r="P7" s="212"/>
      <c r="Q7" s="213"/>
      <c r="R7" s="214">
        <v>2</v>
      </c>
      <c r="S7" s="212">
        <v>168.98</v>
      </c>
      <c r="T7" s="212">
        <v>2</v>
      </c>
      <c r="U7" s="225">
        <v>168.98</v>
      </c>
    </row>
    <row r="8" spans="1:21" s="148" customFormat="1" ht="15.75">
      <c r="A8" s="76">
        <v>3</v>
      </c>
      <c r="B8" s="166" t="s">
        <v>63</v>
      </c>
      <c r="C8" s="216">
        <f t="shared" si="0"/>
        <v>3</v>
      </c>
      <c r="D8" s="224"/>
      <c r="E8" s="224">
        <v>3</v>
      </c>
      <c r="F8" s="224"/>
      <c r="G8" s="225"/>
      <c r="H8" s="205"/>
      <c r="I8" s="224">
        <v>3</v>
      </c>
      <c r="J8" s="224"/>
      <c r="K8" s="225"/>
      <c r="L8" s="205">
        <f t="shared" si="1"/>
        <v>3</v>
      </c>
      <c r="M8" s="224"/>
      <c r="N8" s="237"/>
      <c r="O8" s="224">
        <v>3</v>
      </c>
      <c r="P8" s="224"/>
      <c r="Q8" s="225"/>
      <c r="R8" s="205"/>
      <c r="S8" s="224"/>
      <c r="T8" s="224"/>
      <c r="U8" s="225"/>
    </row>
    <row r="9" spans="1:21" s="148" customFormat="1" ht="15.75">
      <c r="A9" s="76">
        <v>4</v>
      </c>
      <c r="B9" s="166" t="s">
        <v>64</v>
      </c>
      <c r="C9" s="216">
        <f t="shared" si="0"/>
        <v>59</v>
      </c>
      <c r="D9" s="224"/>
      <c r="E9" s="224">
        <v>1.5</v>
      </c>
      <c r="F9" s="224">
        <v>36.1</v>
      </c>
      <c r="G9" s="225">
        <v>21.4</v>
      </c>
      <c r="H9" s="205"/>
      <c r="I9" s="224"/>
      <c r="J9" s="224">
        <v>36.7</v>
      </c>
      <c r="K9" s="225">
        <v>22.3</v>
      </c>
      <c r="L9" s="205">
        <f t="shared" si="1"/>
        <v>59</v>
      </c>
      <c r="M9" s="224"/>
      <c r="N9" s="224"/>
      <c r="O9" s="224">
        <v>1.5</v>
      </c>
      <c r="P9" s="224">
        <v>36.1</v>
      </c>
      <c r="Q9" s="225">
        <v>21.4</v>
      </c>
      <c r="R9" s="205">
        <v>9</v>
      </c>
      <c r="S9" s="224">
        <v>451</v>
      </c>
      <c r="T9" s="224">
        <v>2</v>
      </c>
      <c r="U9" s="225">
        <v>265.7</v>
      </c>
    </row>
    <row r="10" spans="1:21" s="148" customFormat="1" ht="15.75">
      <c r="A10" s="76">
        <v>5</v>
      </c>
      <c r="B10" s="166" t="s">
        <v>65</v>
      </c>
      <c r="C10" s="216">
        <f t="shared" si="0"/>
        <v>7.5</v>
      </c>
      <c r="D10" s="224"/>
      <c r="E10" s="224"/>
      <c r="F10" s="224">
        <v>7.5</v>
      </c>
      <c r="G10" s="225"/>
      <c r="H10" s="205"/>
      <c r="I10" s="224"/>
      <c r="J10" s="224">
        <v>7.5</v>
      </c>
      <c r="K10" s="225"/>
      <c r="L10" s="205">
        <f t="shared" si="1"/>
        <v>7.5</v>
      </c>
      <c r="M10" s="224"/>
      <c r="N10" s="224"/>
      <c r="O10" s="238"/>
      <c r="P10" s="224">
        <v>7.5</v>
      </c>
      <c r="Q10" s="225"/>
      <c r="R10" s="205"/>
      <c r="S10" s="224"/>
      <c r="T10" s="224"/>
      <c r="U10" s="225"/>
    </row>
    <row r="11" spans="1:21" s="148" customFormat="1" ht="15.75">
      <c r="A11" s="76">
        <v>6</v>
      </c>
      <c r="B11" s="166" t="s">
        <v>224</v>
      </c>
      <c r="C11" s="216">
        <f t="shared" si="0"/>
        <v>3.1</v>
      </c>
      <c r="D11" s="224">
        <v>2</v>
      </c>
      <c r="E11" s="224">
        <v>1.1</v>
      </c>
      <c r="F11" s="224"/>
      <c r="G11" s="225"/>
      <c r="H11" s="205"/>
      <c r="I11" s="224"/>
      <c r="J11" s="224">
        <v>3.1</v>
      </c>
      <c r="K11" s="225"/>
      <c r="L11" s="205">
        <f t="shared" si="1"/>
        <v>3.1</v>
      </c>
      <c r="M11" s="224"/>
      <c r="N11" s="224"/>
      <c r="O11" s="224">
        <v>3.1</v>
      </c>
      <c r="P11" s="224"/>
      <c r="Q11" s="225"/>
      <c r="R11" s="205"/>
      <c r="S11" s="224"/>
      <c r="T11" s="224"/>
      <c r="U11" s="225"/>
    </row>
    <row r="12" spans="1:21" s="148" customFormat="1" ht="15.75">
      <c r="A12" s="76">
        <v>7</v>
      </c>
      <c r="B12" s="166" t="s">
        <v>225</v>
      </c>
      <c r="C12" s="216">
        <f t="shared" si="0"/>
        <v>1.7000000000000002</v>
      </c>
      <c r="D12" s="224"/>
      <c r="E12" s="224"/>
      <c r="F12" s="224">
        <v>1.05</v>
      </c>
      <c r="G12" s="225">
        <v>0.65</v>
      </c>
      <c r="H12" s="205"/>
      <c r="I12" s="224"/>
      <c r="J12" s="224">
        <v>1.05</v>
      </c>
      <c r="K12" s="225">
        <v>0.65</v>
      </c>
      <c r="L12" s="205">
        <f t="shared" si="1"/>
        <v>1.7000000000000002</v>
      </c>
      <c r="M12" s="224"/>
      <c r="N12" s="224"/>
      <c r="O12" s="238"/>
      <c r="P12" s="224">
        <v>1.05</v>
      </c>
      <c r="Q12" s="224">
        <v>0.65</v>
      </c>
      <c r="R12" s="205"/>
      <c r="S12" s="224"/>
      <c r="T12" s="224"/>
      <c r="U12" s="225"/>
    </row>
    <row r="13" spans="1:21" s="148" customFormat="1" ht="15.75">
      <c r="A13" s="76">
        <v>8</v>
      </c>
      <c r="B13" s="166" t="s">
        <v>226</v>
      </c>
      <c r="C13" s="216">
        <f t="shared" si="0"/>
        <v>16</v>
      </c>
      <c r="D13" s="224"/>
      <c r="E13" s="224"/>
      <c r="F13" s="224">
        <v>0.5</v>
      </c>
      <c r="G13" s="225">
        <v>15.5</v>
      </c>
      <c r="H13" s="205"/>
      <c r="I13" s="224"/>
      <c r="J13" s="224">
        <v>0.2</v>
      </c>
      <c r="K13" s="225">
        <v>15.8</v>
      </c>
      <c r="L13" s="205">
        <f t="shared" si="1"/>
        <v>16</v>
      </c>
      <c r="M13" s="224"/>
      <c r="N13" s="224"/>
      <c r="O13" s="224"/>
      <c r="P13" s="224">
        <v>0.5</v>
      </c>
      <c r="Q13" s="225">
        <v>15.5</v>
      </c>
      <c r="R13" s="205">
        <v>2</v>
      </c>
      <c r="S13" s="224">
        <v>19.2</v>
      </c>
      <c r="T13" s="224"/>
      <c r="U13" s="225"/>
    </row>
    <row r="14" spans="1:21" s="148" customFormat="1" ht="15.75">
      <c r="A14" s="76">
        <v>9</v>
      </c>
      <c r="B14" s="172" t="s">
        <v>168</v>
      </c>
      <c r="C14" s="216">
        <f t="shared" si="0"/>
        <v>9.3</v>
      </c>
      <c r="D14" s="224"/>
      <c r="E14" s="224"/>
      <c r="F14" s="224">
        <v>9.3</v>
      </c>
      <c r="G14" s="225"/>
      <c r="H14" s="205"/>
      <c r="I14" s="224"/>
      <c r="J14" s="224">
        <v>9.3</v>
      </c>
      <c r="K14" s="225"/>
      <c r="L14" s="205">
        <f t="shared" si="1"/>
        <v>9.3</v>
      </c>
      <c r="M14" s="224"/>
      <c r="N14" s="224"/>
      <c r="O14" s="224"/>
      <c r="P14" s="224">
        <v>9.3</v>
      </c>
      <c r="Q14" s="225"/>
      <c r="R14" s="205">
        <v>1</v>
      </c>
      <c r="S14" s="224">
        <v>27</v>
      </c>
      <c r="T14" s="224">
        <v>1</v>
      </c>
      <c r="U14" s="225">
        <v>27</v>
      </c>
    </row>
    <row r="15" spans="1:21" s="148" customFormat="1" ht="15.75">
      <c r="A15" s="84">
        <v>10</v>
      </c>
      <c r="B15" s="173" t="s">
        <v>227</v>
      </c>
      <c r="C15" s="216">
        <f t="shared" si="0"/>
        <v>0.28</v>
      </c>
      <c r="D15" s="206"/>
      <c r="E15" s="206"/>
      <c r="F15" s="206">
        <v>0.1</v>
      </c>
      <c r="G15" s="207">
        <v>0.18</v>
      </c>
      <c r="H15" s="208"/>
      <c r="I15" s="206"/>
      <c r="J15" s="206">
        <v>0.1</v>
      </c>
      <c r="K15" s="207">
        <v>0.18</v>
      </c>
      <c r="L15" s="205">
        <f t="shared" si="1"/>
        <v>0.28</v>
      </c>
      <c r="M15" s="206"/>
      <c r="N15" s="206"/>
      <c r="O15" s="206"/>
      <c r="P15" s="206">
        <v>0.1</v>
      </c>
      <c r="Q15" s="207">
        <v>0.18</v>
      </c>
      <c r="R15" s="208"/>
      <c r="S15" s="206"/>
      <c r="T15" s="206"/>
      <c r="U15" s="225"/>
    </row>
    <row r="16" spans="1:21" s="148" customFormat="1" ht="15.75">
      <c r="A16" s="76">
        <v>11</v>
      </c>
      <c r="B16" s="164" t="s">
        <v>66</v>
      </c>
      <c r="C16" s="216">
        <f t="shared" si="0"/>
        <v>27.3</v>
      </c>
      <c r="D16" s="224"/>
      <c r="E16" s="224">
        <v>27.3</v>
      </c>
      <c r="F16" s="224"/>
      <c r="G16" s="225"/>
      <c r="H16" s="205"/>
      <c r="I16" s="224">
        <v>27.3</v>
      </c>
      <c r="J16" s="224"/>
      <c r="K16" s="225"/>
      <c r="L16" s="205">
        <f t="shared" si="1"/>
        <v>27.3</v>
      </c>
      <c r="M16" s="224"/>
      <c r="N16" s="224"/>
      <c r="O16" s="224">
        <v>27.3</v>
      </c>
      <c r="P16" s="224"/>
      <c r="Q16" s="225"/>
      <c r="R16" s="205">
        <v>4</v>
      </c>
      <c r="S16" s="224">
        <v>431.7</v>
      </c>
      <c r="T16" s="224">
        <v>4</v>
      </c>
      <c r="U16" s="225">
        <v>431.7</v>
      </c>
    </row>
    <row r="17" spans="1:21" s="148" customFormat="1" ht="15.75">
      <c r="A17" s="76">
        <v>12</v>
      </c>
      <c r="B17" s="170" t="s">
        <v>228</v>
      </c>
      <c r="C17" s="216">
        <f t="shared" si="0"/>
        <v>1.5</v>
      </c>
      <c r="D17" s="212"/>
      <c r="E17" s="212"/>
      <c r="F17" s="212">
        <v>1.1</v>
      </c>
      <c r="G17" s="213">
        <v>0.4</v>
      </c>
      <c r="H17" s="214"/>
      <c r="I17" s="212"/>
      <c r="J17" s="212">
        <v>1.1</v>
      </c>
      <c r="K17" s="213">
        <v>0.4</v>
      </c>
      <c r="L17" s="205">
        <f t="shared" si="1"/>
        <v>1.5</v>
      </c>
      <c r="M17" s="212"/>
      <c r="N17" s="212"/>
      <c r="O17" s="212"/>
      <c r="P17" s="212">
        <v>1.1</v>
      </c>
      <c r="Q17" s="213">
        <v>0.4</v>
      </c>
      <c r="R17" s="214"/>
      <c r="S17" s="212"/>
      <c r="T17" s="212"/>
      <c r="U17" s="213"/>
    </row>
    <row r="18" spans="1:21" s="148" customFormat="1" ht="15.75">
      <c r="A18" s="76">
        <v>13</v>
      </c>
      <c r="B18" s="166" t="s">
        <v>229</v>
      </c>
      <c r="C18" s="216">
        <f t="shared" si="0"/>
        <v>2.4</v>
      </c>
      <c r="D18" s="224"/>
      <c r="E18" s="224">
        <v>2.4</v>
      </c>
      <c r="F18" s="224"/>
      <c r="G18" s="225"/>
      <c r="H18" s="205"/>
      <c r="I18" s="224"/>
      <c r="J18" s="224">
        <v>2.4</v>
      </c>
      <c r="K18" s="225"/>
      <c r="L18" s="205">
        <f t="shared" si="1"/>
        <v>2.4</v>
      </c>
      <c r="M18" s="224"/>
      <c r="N18" s="224"/>
      <c r="O18" s="224">
        <v>2.4</v>
      </c>
      <c r="P18" s="224"/>
      <c r="Q18" s="225"/>
      <c r="R18" s="205">
        <v>1</v>
      </c>
      <c r="S18" s="224">
        <v>29.2</v>
      </c>
      <c r="T18" s="224">
        <v>1</v>
      </c>
      <c r="U18" s="225">
        <v>29.2</v>
      </c>
    </row>
    <row r="19" spans="1:21" s="148" customFormat="1" ht="15.75">
      <c r="A19" s="76">
        <v>14</v>
      </c>
      <c r="B19" s="166" t="s">
        <v>67</v>
      </c>
      <c r="C19" s="216">
        <f t="shared" si="0"/>
        <v>17</v>
      </c>
      <c r="D19" s="224"/>
      <c r="E19" s="224"/>
      <c r="F19" s="224">
        <v>17</v>
      </c>
      <c r="G19" s="225"/>
      <c r="H19" s="205"/>
      <c r="I19" s="224"/>
      <c r="J19" s="224">
        <v>17</v>
      </c>
      <c r="K19" s="225"/>
      <c r="L19" s="205">
        <f t="shared" si="1"/>
        <v>17</v>
      </c>
      <c r="M19" s="224"/>
      <c r="N19" s="224"/>
      <c r="O19" s="238"/>
      <c r="P19" s="224">
        <v>17</v>
      </c>
      <c r="Q19" s="225"/>
      <c r="R19" s="205">
        <v>1</v>
      </c>
      <c r="S19" s="224">
        <v>43.6</v>
      </c>
      <c r="T19" s="224"/>
      <c r="U19" s="225"/>
    </row>
    <row r="20" spans="1:21" s="148" customFormat="1" ht="16.5" thickBot="1">
      <c r="A20" s="76">
        <v>15</v>
      </c>
      <c r="B20" s="162" t="s">
        <v>169</v>
      </c>
      <c r="C20" s="227">
        <f t="shared" si="0"/>
        <v>5</v>
      </c>
      <c r="D20" s="224"/>
      <c r="E20" s="224"/>
      <c r="F20" s="224">
        <v>5</v>
      </c>
      <c r="G20" s="225"/>
      <c r="H20" s="205"/>
      <c r="I20" s="224"/>
      <c r="J20" s="224">
        <v>5</v>
      </c>
      <c r="K20" s="225"/>
      <c r="L20" s="228">
        <f t="shared" si="1"/>
        <v>5</v>
      </c>
      <c r="M20" s="224"/>
      <c r="N20" s="224"/>
      <c r="O20" s="224"/>
      <c r="P20" s="224">
        <v>5</v>
      </c>
      <c r="Q20" s="225"/>
      <c r="R20" s="205"/>
      <c r="S20" s="224"/>
      <c r="T20" s="224"/>
      <c r="U20" s="225"/>
    </row>
    <row r="21" spans="1:21" s="119" customFormat="1" ht="16.5" thickBot="1">
      <c r="A21" s="116"/>
      <c r="B21" s="116" t="s">
        <v>68</v>
      </c>
      <c r="C21" s="117">
        <f aca="true" t="shared" si="2" ref="C21:U21">SUM(C6:C20)</f>
        <v>189.78000000000003</v>
      </c>
      <c r="D21" s="117">
        <f t="shared" si="2"/>
        <v>2</v>
      </c>
      <c r="E21" s="117">
        <f t="shared" si="2"/>
        <v>66.00000000000001</v>
      </c>
      <c r="F21" s="117">
        <f t="shared" si="2"/>
        <v>83.65</v>
      </c>
      <c r="G21" s="117">
        <f t="shared" si="2"/>
        <v>38.129999999999995</v>
      </c>
      <c r="H21" s="117">
        <f t="shared" si="2"/>
        <v>0</v>
      </c>
      <c r="I21" s="117">
        <f t="shared" si="2"/>
        <v>33.3</v>
      </c>
      <c r="J21" s="117">
        <f t="shared" si="2"/>
        <v>111.14999999999999</v>
      </c>
      <c r="K21" s="117">
        <f t="shared" si="2"/>
        <v>45.33</v>
      </c>
      <c r="L21" s="117">
        <f t="shared" si="2"/>
        <v>189.78000000000003</v>
      </c>
      <c r="M21" s="117">
        <f t="shared" si="2"/>
        <v>0</v>
      </c>
      <c r="N21" s="117">
        <f t="shared" si="2"/>
        <v>24.6</v>
      </c>
      <c r="O21" s="117">
        <f t="shared" si="2"/>
        <v>43.4</v>
      </c>
      <c r="P21" s="117">
        <f t="shared" si="2"/>
        <v>83.65</v>
      </c>
      <c r="Q21" s="117">
        <f t="shared" si="2"/>
        <v>38.129999999999995</v>
      </c>
      <c r="R21" s="117">
        <f t="shared" si="2"/>
        <v>21</v>
      </c>
      <c r="S21" s="117">
        <f t="shared" si="2"/>
        <v>1199.28</v>
      </c>
      <c r="T21" s="117">
        <f t="shared" si="2"/>
        <v>10</v>
      </c>
      <c r="U21" s="118">
        <f t="shared" si="2"/>
        <v>922.5799999999999</v>
      </c>
    </row>
    <row r="22" spans="1:21" ht="16.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6.5">
      <c r="A23" s="3"/>
      <c r="B23" s="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6.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6.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6.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6.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6.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 t="s">
        <v>408</v>
      </c>
      <c r="M28" s="2"/>
      <c r="N28" s="2"/>
      <c r="O28" s="2"/>
      <c r="P28" s="2"/>
      <c r="Q28" s="2"/>
      <c r="R28" s="2"/>
      <c r="S28" s="2"/>
      <c r="T28" s="2"/>
      <c r="U28" s="2"/>
    </row>
    <row r="29" spans="1:21" ht="16.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6.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6.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6.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6.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6.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6.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6.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6.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6.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6.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6.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6.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6.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>
      <c r="A44" s="6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">
      <c r="A45" s="6"/>
      <c r="B45" s="5"/>
      <c r="C45" s="5"/>
      <c r="D45" s="9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</sheetData>
  <mergeCells count="24">
    <mergeCell ref="B3:B5"/>
    <mergeCell ref="C4:C5"/>
    <mergeCell ref="D4:D5"/>
    <mergeCell ref="C3:G3"/>
    <mergeCell ref="E4:E5"/>
    <mergeCell ref="G4:G5"/>
    <mergeCell ref="A1:U1"/>
    <mergeCell ref="M4:M5"/>
    <mergeCell ref="N4:N5"/>
    <mergeCell ref="O4:O5"/>
    <mergeCell ref="P4:P5"/>
    <mergeCell ref="I4:I5"/>
    <mergeCell ref="J4:J5"/>
    <mergeCell ref="L3:Q3"/>
    <mergeCell ref="K4:K5"/>
    <mergeCell ref="A3:A5"/>
    <mergeCell ref="R4:S4"/>
    <mergeCell ref="R3:U3"/>
    <mergeCell ref="Q4:Q5"/>
    <mergeCell ref="F4:F5"/>
    <mergeCell ref="H4:H5"/>
    <mergeCell ref="H3:K3"/>
    <mergeCell ref="L4:L5"/>
    <mergeCell ref="T4:U4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9" sqref="N29"/>
    </sheetView>
  </sheetViews>
  <sheetFormatPr defaultColWidth="9.00390625" defaultRowHeight="12.75"/>
  <cols>
    <col min="1" max="1" width="6.00390625" style="0" customWidth="1"/>
    <col min="2" max="2" width="42.00390625" style="0" customWidth="1"/>
    <col min="4" max="4" width="7.25390625" style="0" customWidth="1"/>
    <col min="8" max="8" width="7.375" style="0" customWidth="1"/>
    <col min="9" max="9" width="7.75390625" style="0" customWidth="1"/>
    <col min="10" max="10" width="7.625" style="0" customWidth="1"/>
    <col min="11" max="11" width="8.00390625" style="0" customWidth="1"/>
    <col min="13" max="13" width="8.25390625" style="0" customWidth="1"/>
    <col min="14" max="14" width="7.75390625" style="0" customWidth="1"/>
    <col min="15" max="16" width="7.875" style="0" customWidth="1"/>
    <col min="17" max="17" width="8.00390625" style="0" customWidth="1"/>
    <col min="18" max="18" width="6.875" style="0" customWidth="1"/>
    <col min="20" max="20" width="6.75390625" style="0" customWidth="1"/>
    <col min="22" max="22" width="18.25390625" style="0" customWidth="1"/>
  </cols>
  <sheetData>
    <row r="1" spans="1:21" ht="18.75">
      <c r="A1" s="371" t="s">
        <v>413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66" t="s">
        <v>140</v>
      </c>
      <c r="B3" s="377" t="s">
        <v>42</v>
      </c>
      <c r="C3" s="361" t="s">
        <v>142</v>
      </c>
      <c r="D3" s="362"/>
      <c r="E3" s="362"/>
      <c r="F3" s="362"/>
      <c r="G3" s="363"/>
      <c r="H3" s="362" t="s">
        <v>143</v>
      </c>
      <c r="I3" s="362"/>
      <c r="J3" s="362"/>
      <c r="K3" s="362"/>
      <c r="L3" s="361" t="s">
        <v>80</v>
      </c>
      <c r="M3" s="362"/>
      <c r="N3" s="362"/>
      <c r="O3" s="362"/>
      <c r="P3" s="362"/>
      <c r="Q3" s="363"/>
      <c r="R3" s="361" t="s">
        <v>144</v>
      </c>
      <c r="S3" s="362"/>
      <c r="T3" s="362"/>
      <c r="U3" s="363"/>
    </row>
    <row r="4" spans="1:21" ht="15.75">
      <c r="A4" s="367"/>
      <c r="B4" s="378"/>
      <c r="C4" s="359" t="s">
        <v>145</v>
      </c>
      <c r="D4" s="348" t="s">
        <v>146</v>
      </c>
      <c r="E4" s="348" t="s">
        <v>147</v>
      </c>
      <c r="F4" s="348" t="s">
        <v>148</v>
      </c>
      <c r="G4" s="350" t="s">
        <v>149</v>
      </c>
      <c r="H4" s="373" t="s">
        <v>150</v>
      </c>
      <c r="I4" s="348" t="s">
        <v>151</v>
      </c>
      <c r="J4" s="348" t="s">
        <v>152</v>
      </c>
      <c r="K4" s="375" t="s">
        <v>153</v>
      </c>
      <c r="L4" s="359" t="s">
        <v>145</v>
      </c>
      <c r="M4" s="348" t="s">
        <v>99</v>
      </c>
      <c r="N4" s="348" t="s">
        <v>100</v>
      </c>
      <c r="O4" s="348" t="s">
        <v>101</v>
      </c>
      <c r="P4" s="348" t="s">
        <v>102</v>
      </c>
      <c r="Q4" s="350" t="s">
        <v>103</v>
      </c>
      <c r="R4" s="372" t="s">
        <v>145</v>
      </c>
      <c r="S4" s="365"/>
      <c r="T4" s="364" t="s">
        <v>154</v>
      </c>
      <c r="U4" s="370"/>
    </row>
    <row r="5" spans="1:21" ht="16.5" thickBot="1">
      <c r="A5" s="368"/>
      <c r="B5" s="379"/>
      <c r="C5" s="360"/>
      <c r="D5" s="349"/>
      <c r="E5" s="349"/>
      <c r="F5" s="349"/>
      <c r="G5" s="351"/>
      <c r="H5" s="374"/>
      <c r="I5" s="349"/>
      <c r="J5" s="349"/>
      <c r="K5" s="376"/>
      <c r="L5" s="360"/>
      <c r="M5" s="349"/>
      <c r="N5" s="349"/>
      <c r="O5" s="349"/>
      <c r="P5" s="349"/>
      <c r="Q5" s="351"/>
      <c r="R5" s="15" t="s">
        <v>156</v>
      </c>
      <c r="S5" s="16" t="s">
        <v>157</v>
      </c>
      <c r="T5" s="16" t="s">
        <v>156</v>
      </c>
      <c r="U5" s="17" t="s">
        <v>158</v>
      </c>
    </row>
    <row r="6" spans="1:22" s="51" customFormat="1" ht="15.75">
      <c r="A6" s="74">
        <v>1</v>
      </c>
      <c r="B6" s="175" t="s">
        <v>172</v>
      </c>
      <c r="C6" s="239">
        <f>SUM(D6:G6)</f>
        <v>68</v>
      </c>
      <c r="D6" s="240"/>
      <c r="E6" s="240">
        <v>68</v>
      </c>
      <c r="F6" s="240"/>
      <c r="G6" s="241"/>
      <c r="H6" s="242"/>
      <c r="I6" s="240">
        <v>68</v>
      </c>
      <c r="J6" s="240"/>
      <c r="K6" s="243"/>
      <c r="L6" s="244">
        <f>SUM(M6:Q6)</f>
        <v>68</v>
      </c>
      <c r="M6" s="240"/>
      <c r="N6" s="240">
        <v>68</v>
      </c>
      <c r="O6" s="240"/>
      <c r="P6" s="240"/>
      <c r="Q6" s="241"/>
      <c r="R6" s="244">
        <v>5</v>
      </c>
      <c r="S6" s="240">
        <v>275.79</v>
      </c>
      <c r="T6" s="240">
        <v>5</v>
      </c>
      <c r="U6" s="241">
        <v>275.79</v>
      </c>
      <c r="V6" s="50"/>
    </row>
    <row r="7" spans="1:22" s="51" customFormat="1" ht="15.75">
      <c r="A7" s="76">
        <v>2</v>
      </c>
      <c r="B7" s="176" t="s">
        <v>230</v>
      </c>
      <c r="C7" s="245">
        <f aca="true" t="shared" si="0" ref="C7:C21">SUM(D7:G7)</f>
        <v>1.9</v>
      </c>
      <c r="D7" s="246">
        <v>1.7</v>
      </c>
      <c r="E7" s="246">
        <v>0.2</v>
      </c>
      <c r="F7" s="246"/>
      <c r="G7" s="234"/>
      <c r="H7" s="247"/>
      <c r="I7" s="246"/>
      <c r="J7" s="246">
        <v>0.2</v>
      </c>
      <c r="K7" s="248">
        <v>1.7</v>
      </c>
      <c r="L7" s="249">
        <v>1.9</v>
      </c>
      <c r="M7" s="246"/>
      <c r="N7" s="246"/>
      <c r="O7" s="246">
        <v>1.9</v>
      </c>
      <c r="P7" s="246"/>
      <c r="Q7" s="234"/>
      <c r="R7" s="249"/>
      <c r="S7" s="246"/>
      <c r="T7" s="246"/>
      <c r="U7" s="234"/>
      <c r="V7" s="50"/>
    </row>
    <row r="8" spans="1:22" s="51" customFormat="1" ht="15.75">
      <c r="A8" s="76">
        <v>3</v>
      </c>
      <c r="B8" s="176" t="s">
        <v>231</v>
      </c>
      <c r="C8" s="245">
        <f t="shared" si="0"/>
        <v>1.2</v>
      </c>
      <c r="D8" s="246">
        <v>1.2</v>
      </c>
      <c r="E8" s="246"/>
      <c r="F8" s="246"/>
      <c r="G8" s="234"/>
      <c r="H8" s="247"/>
      <c r="I8" s="246"/>
      <c r="J8" s="246">
        <v>1.2</v>
      </c>
      <c r="K8" s="248"/>
      <c r="L8" s="249">
        <f aca="true" t="shared" si="1" ref="L8:L21">SUM(M8:Q8)</f>
        <v>1.2</v>
      </c>
      <c r="M8" s="246"/>
      <c r="N8" s="246"/>
      <c r="O8" s="246">
        <v>1.2</v>
      </c>
      <c r="P8" s="246"/>
      <c r="Q8" s="234"/>
      <c r="R8" s="249"/>
      <c r="S8" s="246"/>
      <c r="T8" s="246"/>
      <c r="U8" s="234"/>
      <c r="V8" s="50"/>
    </row>
    <row r="9" spans="1:22" s="51" customFormat="1" ht="15.75">
      <c r="A9" s="76">
        <v>4</v>
      </c>
      <c r="B9" s="177" t="s">
        <v>232</v>
      </c>
      <c r="C9" s="245">
        <f t="shared" si="0"/>
        <v>18</v>
      </c>
      <c r="D9" s="246"/>
      <c r="E9" s="246"/>
      <c r="F9" s="246">
        <v>18</v>
      </c>
      <c r="G9" s="234"/>
      <c r="H9" s="247"/>
      <c r="I9" s="246"/>
      <c r="J9" s="246">
        <v>18</v>
      </c>
      <c r="K9" s="248"/>
      <c r="L9" s="249">
        <f t="shared" si="1"/>
        <v>18</v>
      </c>
      <c r="M9" s="246"/>
      <c r="N9" s="246"/>
      <c r="O9" s="250"/>
      <c r="P9" s="246">
        <v>18</v>
      </c>
      <c r="Q9" s="234"/>
      <c r="R9" s="249"/>
      <c r="S9" s="246"/>
      <c r="T9" s="246"/>
      <c r="U9" s="234"/>
      <c r="V9" s="50"/>
    </row>
    <row r="10" spans="1:22" s="51" customFormat="1" ht="15.75">
      <c r="A10" s="76">
        <v>5</v>
      </c>
      <c r="B10" s="177" t="s">
        <v>171</v>
      </c>
      <c r="C10" s="245">
        <f t="shared" si="0"/>
        <v>22</v>
      </c>
      <c r="D10" s="246"/>
      <c r="E10" s="246">
        <v>16.4</v>
      </c>
      <c r="F10" s="246">
        <v>5.6</v>
      </c>
      <c r="G10" s="234"/>
      <c r="H10" s="247"/>
      <c r="I10" s="246"/>
      <c r="J10" s="246">
        <v>22</v>
      </c>
      <c r="K10" s="248"/>
      <c r="L10" s="249">
        <f t="shared" si="1"/>
        <v>22</v>
      </c>
      <c r="M10" s="246"/>
      <c r="N10" s="246"/>
      <c r="O10" s="246">
        <v>16.4</v>
      </c>
      <c r="P10" s="246">
        <v>5.6</v>
      </c>
      <c r="Q10" s="234"/>
      <c r="R10" s="249">
        <v>2</v>
      </c>
      <c r="S10" s="246">
        <v>92.5</v>
      </c>
      <c r="T10" s="246">
        <v>2</v>
      </c>
      <c r="U10" s="234">
        <v>92.5</v>
      </c>
      <c r="V10" s="50"/>
    </row>
    <row r="11" spans="1:22" s="51" customFormat="1" ht="15.75">
      <c r="A11" s="76">
        <v>6</v>
      </c>
      <c r="B11" s="176" t="s">
        <v>233</v>
      </c>
      <c r="C11" s="245">
        <f t="shared" si="0"/>
        <v>11</v>
      </c>
      <c r="D11" s="246"/>
      <c r="E11" s="246"/>
      <c r="F11" s="246">
        <v>11</v>
      </c>
      <c r="G11" s="234"/>
      <c r="H11" s="247"/>
      <c r="I11" s="246"/>
      <c r="J11" s="246"/>
      <c r="K11" s="248">
        <v>11</v>
      </c>
      <c r="L11" s="249">
        <f t="shared" si="1"/>
        <v>11</v>
      </c>
      <c r="M11" s="246"/>
      <c r="N11" s="246"/>
      <c r="O11" s="294"/>
      <c r="P11" s="246">
        <v>11</v>
      </c>
      <c r="Q11" s="234"/>
      <c r="R11" s="249">
        <v>2</v>
      </c>
      <c r="S11" s="246">
        <v>58.7</v>
      </c>
      <c r="T11" s="246"/>
      <c r="U11" s="234"/>
      <c r="V11" s="50"/>
    </row>
    <row r="12" spans="1:22" s="51" customFormat="1" ht="31.5">
      <c r="A12" s="76">
        <v>7</v>
      </c>
      <c r="B12" s="274" t="s">
        <v>384</v>
      </c>
      <c r="C12" s="245">
        <f t="shared" si="0"/>
        <v>42.55</v>
      </c>
      <c r="D12" s="246"/>
      <c r="E12" s="246">
        <v>42.55</v>
      </c>
      <c r="F12" s="246"/>
      <c r="G12" s="234"/>
      <c r="H12" s="247"/>
      <c r="I12" s="246">
        <v>42.55</v>
      </c>
      <c r="J12" s="246"/>
      <c r="K12" s="248"/>
      <c r="L12" s="249">
        <f t="shared" si="1"/>
        <v>42.55</v>
      </c>
      <c r="M12" s="246"/>
      <c r="N12" s="246"/>
      <c r="O12" s="246">
        <v>42.55</v>
      </c>
      <c r="P12" s="246"/>
      <c r="Q12" s="234"/>
      <c r="R12" s="249">
        <v>5</v>
      </c>
      <c r="S12" s="246">
        <v>166.55</v>
      </c>
      <c r="T12" s="246">
        <v>5</v>
      </c>
      <c r="U12" s="234">
        <v>166.55</v>
      </c>
      <c r="V12" s="50"/>
    </row>
    <row r="13" spans="1:22" s="51" customFormat="1" ht="15.75">
      <c r="A13" s="76">
        <v>8</v>
      </c>
      <c r="B13" s="176" t="s">
        <v>234</v>
      </c>
      <c r="C13" s="245">
        <f t="shared" si="0"/>
        <v>1.5</v>
      </c>
      <c r="D13" s="246"/>
      <c r="E13" s="246">
        <v>1.5</v>
      </c>
      <c r="F13" s="246"/>
      <c r="G13" s="234"/>
      <c r="H13" s="247"/>
      <c r="I13" s="246"/>
      <c r="J13" s="246">
        <v>1.5</v>
      </c>
      <c r="K13" s="248"/>
      <c r="L13" s="249">
        <f t="shared" si="1"/>
        <v>1.5</v>
      </c>
      <c r="M13" s="246"/>
      <c r="N13" s="246"/>
      <c r="O13" s="246">
        <v>1.5</v>
      </c>
      <c r="P13" s="246"/>
      <c r="Q13" s="234"/>
      <c r="R13" s="249"/>
      <c r="S13" s="246"/>
      <c r="T13" s="246"/>
      <c r="U13" s="234"/>
      <c r="V13" s="50"/>
    </row>
    <row r="14" spans="1:22" s="51" customFormat="1" ht="15.75">
      <c r="A14" s="76">
        <v>9</v>
      </c>
      <c r="B14" s="176" t="s">
        <v>235</v>
      </c>
      <c r="C14" s="245">
        <f t="shared" si="0"/>
        <v>0.9</v>
      </c>
      <c r="D14" s="246"/>
      <c r="E14" s="246">
        <v>0.9</v>
      </c>
      <c r="F14" s="246"/>
      <c r="G14" s="234"/>
      <c r="H14" s="247"/>
      <c r="I14" s="246"/>
      <c r="J14" s="246">
        <v>0.9</v>
      </c>
      <c r="K14" s="248"/>
      <c r="L14" s="249">
        <f t="shared" si="1"/>
        <v>0.9</v>
      </c>
      <c r="M14" s="246"/>
      <c r="N14" s="246"/>
      <c r="O14" s="246">
        <v>0.9</v>
      </c>
      <c r="P14" s="246"/>
      <c r="Q14" s="234"/>
      <c r="R14" s="249"/>
      <c r="S14" s="246"/>
      <c r="T14" s="246"/>
      <c r="U14" s="234"/>
      <c r="V14" s="50"/>
    </row>
    <row r="15" spans="1:22" s="51" customFormat="1" ht="31.5">
      <c r="A15" s="76">
        <v>10</v>
      </c>
      <c r="B15" s="178" t="s">
        <v>377</v>
      </c>
      <c r="C15" s="245">
        <f t="shared" si="0"/>
        <v>13.3</v>
      </c>
      <c r="D15" s="246"/>
      <c r="E15" s="246">
        <v>13.3</v>
      </c>
      <c r="F15" s="246"/>
      <c r="G15" s="234"/>
      <c r="H15" s="247"/>
      <c r="I15" s="246">
        <v>13.3</v>
      </c>
      <c r="J15" s="246"/>
      <c r="K15" s="248"/>
      <c r="L15" s="249">
        <f t="shared" si="1"/>
        <v>13.3</v>
      </c>
      <c r="M15" s="246"/>
      <c r="N15" s="246">
        <v>13.3</v>
      </c>
      <c r="O15" s="246"/>
      <c r="P15" s="246"/>
      <c r="Q15" s="234"/>
      <c r="R15" s="249"/>
      <c r="S15" s="246"/>
      <c r="T15" s="246"/>
      <c r="U15" s="234"/>
      <c r="V15" s="50"/>
    </row>
    <row r="16" spans="1:22" s="51" customFormat="1" ht="15.75">
      <c r="A16" s="76">
        <v>11</v>
      </c>
      <c r="B16" s="176" t="s">
        <v>236</v>
      </c>
      <c r="C16" s="245">
        <f t="shared" si="0"/>
        <v>12</v>
      </c>
      <c r="D16" s="246"/>
      <c r="E16" s="246"/>
      <c r="F16" s="246">
        <v>0.1</v>
      </c>
      <c r="G16" s="234">
        <v>11.9</v>
      </c>
      <c r="H16" s="247"/>
      <c r="I16" s="246"/>
      <c r="J16" s="246">
        <v>12</v>
      </c>
      <c r="K16" s="248"/>
      <c r="L16" s="249">
        <f t="shared" si="1"/>
        <v>12</v>
      </c>
      <c r="M16" s="246"/>
      <c r="N16" s="246"/>
      <c r="O16" s="246"/>
      <c r="P16" s="246">
        <v>0.1</v>
      </c>
      <c r="Q16" s="234">
        <v>11.9</v>
      </c>
      <c r="R16" s="249"/>
      <c r="S16" s="246"/>
      <c r="T16" s="246"/>
      <c r="U16" s="234"/>
      <c r="V16" s="50"/>
    </row>
    <row r="17" spans="1:22" s="51" customFormat="1" ht="15.75">
      <c r="A17" s="76">
        <v>12</v>
      </c>
      <c r="B17" s="305" t="s">
        <v>401</v>
      </c>
      <c r="C17" s="249">
        <f t="shared" si="0"/>
        <v>37.7</v>
      </c>
      <c r="D17" s="246"/>
      <c r="E17" s="246">
        <v>27.8</v>
      </c>
      <c r="F17" s="246">
        <v>9.9</v>
      </c>
      <c r="G17" s="234"/>
      <c r="H17" s="247"/>
      <c r="I17" s="246">
        <v>7.8</v>
      </c>
      <c r="J17" s="246">
        <v>29.9</v>
      </c>
      <c r="K17" s="248"/>
      <c r="L17" s="249">
        <f t="shared" si="1"/>
        <v>37.7</v>
      </c>
      <c r="M17" s="246"/>
      <c r="N17" s="246"/>
      <c r="O17" s="246">
        <v>27.8</v>
      </c>
      <c r="P17" s="246">
        <v>9.9</v>
      </c>
      <c r="Q17" s="234"/>
      <c r="R17" s="249">
        <v>3</v>
      </c>
      <c r="S17" s="246">
        <v>191.1</v>
      </c>
      <c r="T17" s="246">
        <v>3</v>
      </c>
      <c r="U17" s="234">
        <v>191.1</v>
      </c>
      <c r="V17" s="50"/>
    </row>
    <row r="18" spans="1:22" s="51" customFormat="1" ht="15.75">
      <c r="A18" s="76">
        <v>13</v>
      </c>
      <c r="B18" s="306" t="s">
        <v>170</v>
      </c>
      <c r="C18" s="249">
        <f t="shared" si="0"/>
        <v>21.4</v>
      </c>
      <c r="D18" s="246"/>
      <c r="E18" s="246">
        <v>21.4</v>
      </c>
      <c r="F18" s="246"/>
      <c r="G18" s="251"/>
      <c r="H18" s="247"/>
      <c r="I18" s="246"/>
      <c r="J18" s="246">
        <v>21.4</v>
      </c>
      <c r="K18" s="248"/>
      <c r="L18" s="249">
        <f t="shared" si="1"/>
        <v>21.4</v>
      </c>
      <c r="M18" s="246"/>
      <c r="N18" s="246"/>
      <c r="O18" s="246">
        <v>21.4</v>
      </c>
      <c r="P18" s="246"/>
      <c r="Q18" s="234"/>
      <c r="R18" s="249"/>
      <c r="S18" s="246"/>
      <c r="T18" s="246"/>
      <c r="U18" s="234"/>
      <c r="V18" s="50"/>
    </row>
    <row r="19" spans="1:22" s="51" customFormat="1" ht="15.75">
      <c r="A19" s="76">
        <v>14</v>
      </c>
      <c r="B19" s="177" t="s">
        <v>208</v>
      </c>
      <c r="C19" s="245">
        <f t="shared" si="0"/>
        <v>14.7</v>
      </c>
      <c r="D19" s="246"/>
      <c r="E19" s="246"/>
      <c r="F19" s="246">
        <v>14.7</v>
      </c>
      <c r="G19" s="251"/>
      <c r="H19" s="247"/>
      <c r="I19" s="246"/>
      <c r="J19" s="246">
        <v>14.7</v>
      </c>
      <c r="K19" s="248"/>
      <c r="L19" s="249">
        <f t="shared" si="1"/>
        <v>14.7</v>
      </c>
      <c r="M19" s="246"/>
      <c r="N19" s="246"/>
      <c r="O19" s="246"/>
      <c r="P19" s="246">
        <v>14.7</v>
      </c>
      <c r="Q19" s="234"/>
      <c r="R19" s="249"/>
      <c r="S19" s="246"/>
      <c r="T19" s="246"/>
      <c r="U19" s="234"/>
      <c r="V19" s="50"/>
    </row>
    <row r="20" spans="1:22" s="51" customFormat="1" ht="15.75">
      <c r="A20" s="76">
        <v>15</v>
      </c>
      <c r="B20" s="179" t="s">
        <v>209</v>
      </c>
      <c r="C20" s="245">
        <f t="shared" si="0"/>
        <v>6.9</v>
      </c>
      <c r="D20" s="246"/>
      <c r="E20" s="246">
        <v>6.9</v>
      </c>
      <c r="F20" s="246"/>
      <c r="G20" s="251"/>
      <c r="H20" s="247"/>
      <c r="I20" s="246"/>
      <c r="J20" s="246">
        <v>6.9</v>
      </c>
      <c r="K20" s="248"/>
      <c r="L20" s="249">
        <f t="shared" si="1"/>
        <v>6.9</v>
      </c>
      <c r="M20" s="246"/>
      <c r="N20" s="246"/>
      <c r="O20" s="246">
        <v>6.9</v>
      </c>
      <c r="P20" s="246"/>
      <c r="Q20" s="234"/>
      <c r="R20" s="249">
        <v>1</v>
      </c>
      <c r="S20" s="246">
        <v>43.52</v>
      </c>
      <c r="T20" s="246"/>
      <c r="U20" s="234"/>
      <c r="V20" s="50"/>
    </row>
    <row r="21" spans="1:22" s="51" customFormat="1" ht="16.5" thickBot="1">
      <c r="A21" s="76">
        <v>16</v>
      </c>
      <c r="B21" s="185" t="s">
        <v>237</v>
      </c>
      <c r="C21" s="287">
        <f t="shared" si="0"/>
        <v>3</v>
      </c>
      <c r="D21" s="292"/>
      <c r="E21" s="292">
        <v>3</v>
      </c>
      <c r="F21" s="292"/>
      <c r="G21" s="293"/>
      <c r="H21" s="288"/>
      <c r="I21" s="288">
        <v>3</v>
      </c>
      <c r="J21" s="288"/>
      <c r="K21" s="289"/>
      <c r="L21" s="290">
        <f t="shared" si="1"/>
        <v>3</v>
      </c>
      <c r="M21" s="292"/>
      <c r="N21" s="292"/>
      <c r="O21" s="292">
        <v>3</v>
      </c>
      <c r="P21" s="292"/>
      <c r="Q21" s="295"/>
      <c r="R21" s="290"/>
      <c r="S21" s="292"/>
      <c r="T21" s="292"/>
      <c r="U21" s="293"/>
      <c r="V21" s="50"/>
    </row>
    <row r="22" spans="1:21" s="97" customFormat="1" ht="16.5" thickBot="1">
      <c r="A22" s="96"/>
      <c r="B22" s="98" t="s">
        <v>69</v>
      </c>
      <c r="C22" s="99">
        <f>SUM(C6:C21)</f>
        <v>276.05</v>
      </c>
      <c r="D22" s="99">
        <f>SUM(D6:D20)</f>
        <v>2.9</v>
      </c>
      <c r="E22" s="99">
        <f>SUM(E6:E21)</f>
        <v>201.95000000000002</v>
      </c>
      <c r="F22" s="99">
        <f>SUM(F6:F20)</f>
        <v>59.3</v>
      </c>
      <c r="G22" s="96">
        <f>SUM(G6:G20)</f>
        <v>11.9</v>
      </c>
      <c r="H22" s="291">
        <f>SUM(H6:H20)</f>
        <v>0</v>
      </c>
      <c r="I22" s="291">
        <f>SUM(I6:I21)</f>
        <v>134.65</v>
      </c>
      <c r="J22" s="291">
        <f>SUM(J6:J21)</f>
        <v>128.7</v>
      </c>
      <c r="K22" s="291">
        <f>SUM(K6:K21)</f>
        <v>12.7</v>
      </c>
      <c r="L22" s="291">
        <f>SUM(L6:L21)</f>
        <v>276.05</v>
      </c>
      <c r="M22" s="99">
        <f>SUM(M6:M20)</f>
        <v>0</v>
      </c>
      <c r="N22" s="99">
        <f aca="true" t="shared" si="2" ref="N22:U22">SUM(N6:N21)</f>
        <v>81.3</v>
      </c>
      <c r="O22" s="99">
        <f t="shared" si="2"/>
        <v>123.55000000000001</v>
      </c>
      <c r="P22" s="99">
        <f t="shared" si="2"/>
        <v>59.3</v>
      </c>
      <c r="Q22" s="99">
        <f t="shared" si="2"/>
        <v>11.9</v>
      </c>
      <c r="R22" s="99">
        <f t="shared" si="2"/>
        <v>18</v>
      </c>
      <c r="S22" s="99">
        <f t="shared" si="2"/>
        <v>828.16</v>
      </c>
      <c r="T22" s="99">
        <f t="shared" si="2"/>
        <v>15</v>
      </c>
      <c r="U22" s="99">
        <f t="shared" si="2"/>
        <v>725.94</v>
      </c>
    </row>
  </sheetData>
  <mergeCells count="24">
    <mergeCell ref="T4:U4"/>
    <mergeCell ref="A3:A5"/>
    <mergeCell ref="B3:B5"/>
    <mergeCell ref="C4:C5"/>
    <mergeCell ref="D4:D5"/>
    <mergeCell ref="C3:G3"/>
    <mergeCell ref="E4:E5"/>
    <mergeCell ref="G4:G5"/>
    <mergeCell ref="F4:F5"/>
    <mergeCell ref="L4:L5"/>
    <mergeCell ref="H4:H5"/>
    <mergeCell ref="Q4:Q5"/>
    <mergeCell ref="H3:K3"/>
    <mergeCell ref="L3:Q3"/>
    <mergeCell ref="A1:U1"/>
    <mergeCell ref="M4:M5"/>
    <mergeCell ref="N4:N5"/>
    <mergeCell ref="O4:O5"/>
    <mergeCell ref="P4:P5"/>
    <mergeCell ref="I4:I5"/>
    <mergeCell ref="J4:J5"/>
    <mergeCell ref="K4:K5"/>
    <mergeCell ref="R4:S4"/>
    <mergeCell ref="R3:U3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5" sqref="M15:Q15"/>
    </sheetView>
  </sheetViews>
  <sheetFormatPr defaultColWidth="9.00390625" defaultRowHeight="12.75"/>
  <cols>
    <col min="1" max="1" width="6.00390625" style="0" customWidth="1"/>
    <col min="2" max="2" width="41.875" style="0" customWidth="1"/>
    <col min="4" max="4" width="7.25390625" style="0" customWidth="1"/>
    <col min="5" max="5" width="9.00390625" style="0" customWidth="1"/>
    <col min="6" max="6" width="8.625" style="0" customWidth="1"/>
    <col min="8" max="9" width="7.375" style="0" customWidth="1"/>
    <col min="10" max="10" width="8.375" style="0" customWidth="1"/>
    <col min="11" max="11" width="8.125" style="0" customWidth="1"/>
    <col min="13" max="13" width="7.625" style="0" customWidth="1"/>
    <col min="14" max="14" width="8.625" style="0" customWidth="1"/>
    <col min="17" max="17" width="7.375" style="0" customWidth="1"/>
    <col min="18" max="18" width="6.875" style="0" customWidth="1"/>
    <col min="20" max="20" width="6.75390625" style="0" customWidth="1"/>
    <col min="22" max="22" width="17.875" style="0" customWidth="1"/>
  </cols>
  <sheetData>
    <row r="1" spans="1:21" ht="18.75">
      <c r="A1" s="371" t="s">
        <v>414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66" t="s">
        <v>140</v>
      </c>
      <c r="B3" s="366" t="s">
        <v>42</v>
      </c>
      <c r="C3" s="361" t="s">
        <v>142</v>
      </c>
      <c r="D3" s="362"/>
      <c r="E3" s="362"/>
      <c r="F3" s="362"/>
      <c r="G3" s="363"/>
      <c r="H3" s="361" t="s">
        <v>143</v>
      </c>
      <c r="I3" s="362"/>
      <c r="J3" s="362"/>
      <c r="K3" s="363"/>
      <c r="L3" s="361" t="s">
        <v>80</v>
      </c>
      <c r="M3" s="362"/>
      <c r="N3" s="362"/>
      <c r="O3" s="362"/>
      <c r="P3" s="362"/>
      <c r="Q3" s="363"/>
      <c r="R3" s="361" t="s">
        <v>144</v>
      </c>
      <c r="S3" s="362"/>
      <c r="T3" s="362"/>
      <c r="U3" s="363"/>
    </row>
    <row r="4" spans="1:21" ht="15.75">
      <c r="A4" s="367"/>
      <c r="B4" s="367"/>
      <c r="C4" s="359" t="s">
        <v>145</v>
      </c>
      <c r="D4" s="348" t="s">
        <v>146</v>
      </c>
      <c r="E4" s="348" t="s">
        <v>147</v>
      </c>
      <c r="F4" s="348" t="s">
        <v>148</v>
      </c>
      <c r="G4" s="350" t="s">
        <v>149</v>
      </c>
      <c r="H4" s="359" t="s">
        <v>150</v>
      </c>
      <c r="I4" s="348" t="s">
        <v>151</v>
      </c>
      <c r="J4" s="348" t="s">
        <v>152</v>
      </c>
      <c r="K4" s="350" t="s">
        <v>153</v>
      </c>
      <c r="L4" s="359" t="s">
        <v>145</v>
      </c>
      <c r="M4" s="348" t="s">
        <v>99</v>
      </c>
      <c r="N4" s="348" t="s">
        <v>100</v>
      </c>
      <c r="O4" s="348" t="s">
        <v>101</v>
      </c>
      <c r="P4" s="348" t="s">
        <v>102</v>
      </c>
      <c r="Q4" s="350" t="s">
        <v>103</v>
      </c>
      <c r="R4" s="372" t="s">
        <v>145</v>
      </c>
      <c r="S4" s="365"/>
      <c r="T4" s="364" t="s">
        <v>154</v>
      </c>
      <c r="U4" s="370"/>
    </row>
    <row r="5" spans="1:21" ht="16.5" thickBot="1">
      <c r="A5" s="368"/>
      <c r="B5" s="368"/>
      <c r="C5" s="360"/>
      <c r="D5" s="349"/>
      <c r="E5" s="349"/>
      <c r="F5" s="349"/>
      <c r="G5" s="351"/>
      <c r="H5" s="360"/>
      <c r="I5" s="349"/>
      <c r="J5" s="349"/>
      <c r="K5" s="351"/>
      <c r="L5" s="360"/>
      <c r="M5" s="349"/>
      <c r="N5" s="349"/>
      <c r="O5" s="349"/>
      <c r="P5" s="349"/>
      <c r="Q5" s="351"/>
      <c r="R5" s="15" t="s">
        <v>156</v>
      </c>
      <c r="S5" s="16" t="s">
        <v>157</v>
      </c>
      <c r="T5" s="16" t="s">
        <v>156</v>
      </c>
      <c r="U5" s="17" t="s">
        <v>158</v>
      </c>
    </row>
    <row r="6" spans="1:22" s="51" customFormat="1" ht="15.75">
      <c r="A6" s="76">
        <v>1</v>
      </c>
      <c r="B6" s="177" t="s">
        <v>238</v>
      </c>
      <c r="C6" s="216">
        <f aca="true" t="shared" si="0" ref="C6:C14">SUM(D6:G6)</f>
        <v>0.5</v>
      </c>
      <c r="D6" s="224"/>
      <c r="E6" s="224">
        <v>0.5</v>
      </c>
      <c r="F6" s="224"/>
      <c r="G6" s="225"/>
      <c r="H6" s="235"/>
      <c r="I6" s="224"/>
      <c r="J6" s="224">
        <v>0.5</v>
      </c>
      <c r="K6" s="252"/>
      <c r="L6" s="205">
        <f aca="true" t="shared" si="1" ref="L6:L14">SUM(M6:Q6)</f>
        <v>0.5</v>
      </c>
      <c r="M6" s="224"/>
      <c r="N6" s="252"/>
      <c r="O6" s="224">
        <v>0.5</v>
      </c>
      <c r="P6" s="224"/>
      <c r="Q6" s="225"/>
      <c r="R6" s="205"/>
      <c r="S6" s="224"/>
      <c r="T6" s="224"/>
      <c r="U6" s="225"/>
      <c r="V6" s="50"/>
    </row>
    <row r="7" spans="1:22" s="51" customFormat="1" ht="15.75">
      <c r="A7" s="76">
        <v>2</v>
      </c>
      <c r="B7" s="178" t="s">
        <v>239</v>
      </c>
      <c r="C7" s="216">
        <f t="shared" si="0"/>
        <v>3.5</v>
      </c>
      <c r="D7" s="224"/>
      <c r="E7" s="224"/>
      <c r="F7" s="224">
        <v>2.2</v>
      </c>
      <c r="G7" s="225">
        <v>1.3</v>
      </c>
      <c r="H7" s="235"/>
      <c r="I7" s="224"/>
      <c r="J7" s="224"/>
      <c r="K7" s="252">
        <v>3.5</v>
      </c>
      <c r="L7" s="205">
        <f t="shared" si="1"/>
        <v>3.5</v>
      </c>
      <c r="M7" s="224"/>
      <c r="N7" s="224"/>
      <c r="O7" s="224"/>
      <c r="P7" s="224">
        <v>2.2</v>
      </c>
      <c r="Q7" s="225">
        <v>1.3</v>
      </c>
      <c r="R7" s="205">
        <v>1</v>
      </c>
      <c r="S7" s="224">
        <v>12.2</v>
      </c>
      <c r="T7" s="224"/>
      <c r="U7" s="225"/>
      <c r="V7" s="50"/>
    </row>
    <row r="8" spans="1:22" s="51" customFormat="1" ht="17.25" customHeight="1">
      <c r="A8" s="76">
        <v>3</v>
      </c>
      <c r="B8" s="178" t="s">
        <v>378</v>
      </c>
      <c r="C8" s="216">
        <f t="shared" si="0"/>
        <v>23.4</v>
      </c>
      <c r="D8" s="224"/>
      <c r="E8" s="224">
        <v>23.4</v>
      </c>
      <c r="F8" s="224"/>
      <c r="G8" s="225"/>
      <c r="H8" s="235"/>
      <c r="I8" s="224"/>
      <c r="J8" s="224">
        <v>23.4</v>
      </c>
      <c r="K8" s="252"/>
      <c r="L8" s="205">
        <f t="shared" si="1"/>
        <v>23.4</v>
      </c>
      <c r="M8" s="224"/>
      <c r="N8" s="224"/>
      <c r="O8" s="224">
        <v>23.4</v>
      </c>
      <c r="P8" s="224"/>
      <c r="Q8" s="225"/>
      <c r="R8" s="205">
        <v>2</v>
      </c>
      <c r="S8" s="224">
        <v>101.2</v>
      </c>
      <c r="T8" s="224">
        <v>2</v>
      </c>
      <c r="U8" s="225">
        <v>101.2</v>
      </c>
      <c r="V8" s="50"/>
    </row>
    <row r="9" spans="1:22" s="51" customFormat="1" ht="15.75">
      <c r="A9" s="76">
        <v>4</v>
      </c>
      <c r="B9" s="178" t="s">
        <v>173</v>
      </c>
      <c r="C9" s="216">
        <f t="shared" si="0"/>
        <v>47.1</v>
      </c>
      <c r="D9" s="224"/>
      <c r="E9" s="224">
        <v>36.1</v>
      </c>
      <c r="F9" s="224">
        <v>11</v>
      </c>
      <c r="G9" s="225"/>
      <c r="H9" s="235"/>
      <c r="I9" s="224"/>
      <c r="J9" s="224">
        <v>47.1</v>
      </c>
      <c r="K9" s="252"/>
      <c r="L9" s="205">
        <f t="shared" si="1"/>
        <v>47.1</v>
      </c>
      <c r="M9" s="224"/>
      <c r="N9" s="224"/>
      <c r="O9" s="224">
        <v>36.1</v>
      </c>
      <c r="P9" s="224">
        <v>11</v>
      </c>
      <c r="Q9" s="225"/>
      <c r="R9" s="205">
        <v>4</v>
      </c>
      <c r="S9" s="224">
        <v>95</v>
      </c>
      <c r="T9" s="224">
        <v>4</v>
      </c>
      <c r="U9" s="225">
        <v>95</v>
      </c>
      <c r="V9" s="50"/>
    </row>
    <row r="10" spans="1:22" s="51" customFormat="1" ht="15.75">
      <c r="A10" s="76">
        <v>5</v>
      </c>
      <c r="B10" s="179" t="s">
        <v>70</v>
      </c>
      <c r="C10" s="216">
        <f t="shared" si="0"/>
        <v>14.5</v>
      </c>
      <c r="D10" s="224"/>
      <c r="E10" s="224">
        <v>14.5</v>
      </c>
      <c r="F10" s="224"/>
      <c r="G10" s="225"/>
      <c r="H10" s="235"/>
      <c r="I10" s="224"/>
      <c r="J10" s="224">
        <v>14.5</v>
      </c>
      <c r="K10" s="252"/>
      <c r="L10" s="205">
        <f t="shared" si="1"/>
        <v>14.5</v>
      </c>
      <c r="M10" s="224"/>
      <c r="N10" s="224"/>
      <c r="O10" s="224">
        <v>14.5</v>
      </c>
      <c r="P10" s="224"/>
      <c r="Q10" s="225"/>
      <c r="R10" s="205">
        <v>1</v>
      </c>
      <c r="S10" s="224">
        <v>36.2</v>
      </c>
      <c r="T10" s="224">
        <v>1</v>
      </c>
      <c r="U10" s="225">
        <v>36.2</v>
      </c>
      <c r="V10" s="50"/>
    </row>
    <row r="11" spans="1:22" s="51" customFormat="1" ht="15.75">
      <c r="A11" s="76">
        <v>6</v>
      </c>
      <c r="B11" s="179" t="s">
        <v>240</v>
      </c>
      <c r="C11" s="216">
        <f t="shared" si="0"/>
        <v>0.66</v>
      </c>
      <c r="D11" s="224"/>
      <c r="E11" s="224"/>
      <c r="F11" s="224">
        <v>0.66</v>
      </c>
      <c r="G11" s="225"/>
      <c r="H11" s="235"/>
      <c r="I11" s="224"/>
      <c r="J11" s="224">
        <v>0.66</v>
      </c>
      <c r="K11" s="252"/>
      <c r="L11" s="205">
        <f t="shared" si="1"/>
        <v>0.66</v>
      </c>
      <c r="M11" s="224"/>
      <c r="N11" s="224"/>
      <c r="O11" s="224"/>
      <c r="P11" s="224">
        <v>0.66</v>
      </c>
      <c r="Q11" s="225"/>
      <c r="R11" s="205"/>
      <c r="S11" s="224"/>
      <c r="T11" s="224"/>
      <c r="U11" s="225"/>
      <c r="V11" s="50"/>
    </row>
    <row r="12" spans="1:22" s="51" customFormat="1" ht="15.75">
      <c r="A12" s="76">
        <v>7</v>
      </c>
      <c r="B12" s="178" t="s">
        <v>241</v>
      </c>
      <c r="C12" s="216">
        <f t="shared" si="0"/>
        <v>2.9</v>
      </c>
      <c r="D12" s="224"/>
      <c r="E12" s="224"/>
      <c r="F12" s="224">
        <v>2.9</v>
      </c>
      <c r="G12" s="225"/>
      <c r="H12" s="235"/>
      <c r="I12" s="224"/>
      <c r="J12" s="224">
        <v>2.9</v>
      </c>
      <c r="K12" s="252"/>
      <c r="L12" s="205">
        <f t="shared" si="1"/>
        <v>2.9</v>
      </c>
      <c r="M12" s="224"/>
      <c r="N12" s="224"/>
      <c r="O12" s="229"/>
      <c r="P12" s="224">
        <v>2.9</v>
      </c>
      <c r="Q12" s="225"/>
      <c r="R12" s="205"/>
      <c r="S12" s="224"/>
      <c r="T12" s="224"/>
      <c r="U12" s="225"/>
      <c r="V12" s="50"/>
    </row>
    <row r="13" spans="1:22" s="51" customFormat="1" ht="15.75">
      <c r="A13" s="76">
        <v>8</v>
      </c>
      <c r="B13" s="179" t="s">
        <v>71</v>
      </c>
      <c r="C13" s="216">
        <f t="shared" si="0"/>
        <v>39.6</v>
      </c>
      <c r="D13" s="224"/>
      <c r="E13" s="224"/>
      <c r="F13" s="224">
        <v>39.6</v>
      </c>
      <c r="G13" s="225"/>
      <c r="H13" s="235"/>
      <c r="I13" s="224"/>
      <c r="J13" s="224">
        <v>39.6</v>
      </c>
      <c r="K13" s="252"/>
      <c r="L13" s="205">
        <f t="shared" si="1"/>
        <v>39.6</v>
      </c>
      <c r="M13" s="224"/>
      <c r="N13" s="224"/>
      <c r="O13" s="229"/>
      <c r="P13" s="224">
        <v>39.6</v>
      </c>
      <c r="Q13" s="225"/>
      <c r="R13" s="205">
        <v>2</v>
      </c>
      <c r="S13" s="224">
        <v>29.3</v>
      </c>
      <c r="T13" s="224"/>
      <c r="U13" s="225"/>
      <c r="V13" s="50"/>
    </row>
    <row r="14" spans="1:22" s="51" customFormat="1" ht="16.5" thickBot="1">
      <c r="A14" s="76">
        <v>9</v>
      </c>
      <c r="B14" s="179" t="s">
        <v>242</v>
      </c>
      <c r="C14" s="227">
        <f t="shared" si="0"/>
        <v>1.5</v>
      </c>
      <c r="D14" s="224"/>
      <c r="E14" s="224"/>
      <c r="F14" s="224">
        <v>1.5</v>
      </c>
      <c r="G14" s="225"/>
      <c r="H14" s="235"/>
      <c r="I14" s="224"/>
      <c r="J14" s="224">
        <v>1.5</v>
      </c>
      <c r="K14" s="252"/>
      <c r="L14" s="228">
        <f t="shared" si="1"/>
        <v>1.5</v>
      </c>
      <c r="M14" s="224"/>
      <c r="N14" s="224"/>
      <c r="O14" s="253"/>
      <c r="P14" s="224">
        <v>1.5</v>
      </c>
      <c r="Q14" s="225"/>
      <c r="R14" s="205"/>
      <c r="S14" s="224"/>
      <c r="T14" s="224"/>
      <c r="U14" s="225"/>
      <c r="V14" s="50"/>
    </row>
    <row r="15" spans="1:21" s="97" customFormat="1" ht="16.5" thickBot="1">
      <c r="A15" s="113"/>
      <c r="B15" s="113" t="s">
        <v>72</v>
      </c>
      <c r="C15" s="114">
        <f aca="true" t="shared" si="2" ref="C15:U15">SUM(C6:C14)</f>
        <v>133.66</v>
      </c>
      <c r="D15" s="114">
        <f t="shared" si="2"/>
        <v>0</v>
      </c>
      <c r="E15" s="114">
        <f t="shared" si="2"/>
        <v>74.5</v>
      </c>
      <c r="F15" s="114">
        <f t="shared" si="2"/>
        <v>57.86</v>
      </c>
      <c r="G15" s="114">
        <f t="shared" si="2"/>
        <v>1.3</v>
      </c>
      <c r="H15" s="114">
        <f t="shared" si="2"/>
        <v>0</v>
      </c>
      <c r="I15" s="114">
        <f t="shared" si="2"/>
        <v>0</v>
      </c>
      <c r="J15" s="114">
        <f t="shared" si="2"/>
        <v>130.16</v>
      </c>
      <c r="K15" s="114">
        <f t="shared" si="2"/>
        <v>3.5</v>
      </c>
      <c r="L15" s="114">
        <f t="shared" si="2"/>
        <v>133.66</v>
      </c>
      <c r="M15" s="114">
        <f t="shared" si="2"/>
        <v>0</v>
      </c>
      <c r="N15" s="114">
        <f t="shared" si="2"/>
        <v>0</v>
      </c>
      <c r="O15" s="114">
        <f t="shared" si="2"/>
        <v>74.5</v>
      </c>
      <c r="P15" s="114">
        <f t="shared" si="2"/>
        <v>57.86</v>
      </c>
      <c r="Q15" s="114">
        <f t="shared" si="2"/>
        <v>1.3</v>
      </c>
      <c r="R15" s="114">
        <f t="shared" si="2"/>
        <v>10</v>
      </c>
      <c r="S15" s="114">
        <f t="shared" si="2"/>
        <v>273.90000000000003</v>
      </c>
      <c r="T15" s="114">
        <f t="shared" si="2"/>
        <v>7</v>
      </c>
      <c r="U15" s="115">
        <f t="shared" si="2"/>
        <v>232.39999999999998</v>
      </c>
    </row>
    <row r="16" spans="1:21" ht="16.5">
      <c r="A16" s="10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6.5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6.5">
      <c r="A18" s="10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6.5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6.5">
      <c r="A20" s="3"/>
      <c r="B20" s="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6.5">
      <c r="A21" s="3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6.5">
      <c r="A22" s="3"/>
      <c r="B22" s="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6.5">
      <c r="A23" s="3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2" ht="16.5">
      <c r="A24" s="3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6"/>
    </row>
    <row r="25" spans="1:22" ht="16.5">
      <c r="A25" s="3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6"/>
    </row>
    <row r="26" spans="1:22" ht="16.5">
      <c r="A26" s="3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6"/>
    </row>
    <row r="27" spans="1:22" ht="16.5">
      <c r="A27" s="3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6"/>
    </row>
    <row r="28" spans="1:22" ht="16.5">
      <c r="A28" s="3"/>
      <c r="B28" s="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"/>
    </row>
    <row r="29" spans="1:22" ht="16.5">
      <c r="A29" s="3"/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"/>
    </row>
    <row r="30" spans="1:22" ht="16.5">
      <c r="A30" s="3"/>
      <c r="B30" s="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"/>
    </row>
    <row r="31" spans="1:22" ht="16.5">
      <c r="A31" s="3"/>
      <c r="B31" s="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"/>
    </row>
    <row r="32" spans="1:22" ht="16.5">
      <c r="A32" s="3"/>
      <c r="B32" s="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"/>
    </row>
    <row r="33" spans="1:22" ht="16.5">
      <c r="A33" s="3"/>
      <c r="B33" s="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"/>
    </row>
    <row r="34" spans="1:22" ht="16.5">
      <c r="A34" s="3"/>
      <c r="B34" s="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"/>
    </row>
    <row r="35" spans="1:22" ht="16.5">
      <c r="A35" s="3"/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"/>
    </row>
    <row r="36" spans="1:22" ht="16.5">
      <c r="A36" s="3"/>
      <c r="B36" s="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"/>
    </row>
    <row r="37" spans="1:22" ht="16.5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6"/>
    </row>
    <row r="38" spans="1:22" ht="16.5">
      <c r="A38" s="3"/>
      <c r="B38" s="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6"/>
    </row>
    <row r="39" spans="1:22" ht="16.5">
      <c r="A39" s="3"/>
      <c r="B39" s="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6"/>
    </row>
    <row r="40" spans="1:22" ht="16.5">
      <c r="A40" s="3"/>
      <c r="B40" s="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6"/>
    </row>
    <row r="41" spans="1:22" ht="16.5">
      <c r="A41" s="3"/>
      <c r="B41" s="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6"/>
    </row>
    <row r="42" spans="1:22" ht="16.5">
      <c r="A42" s="3"/>
      <c r="B42" s="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6"/>
    </row>
    <row r="43" spans="1:22" ht="16.5">
      <c r="A43" s="3"/>
      <c r="B43" s="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6"/>
    </row>
    <row r="44" spans="1:22" ht="16.5">
      <c r="A44" s="3"/>
      <c r="B44" s="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6"/>
    </row>
    <row r="45" spans="1:22" ht="16.5">
      <c r="A45" s="3"/>
      <c r="B45" s="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6"/>
    </row>
    <row r="46" spans="1:22" ht="16.5">
      <c r="A46" s="3"/>
      <c r="B46" s="3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6"/>
    </row>
    <row r="47" spans="1:22" ht="16.5">
      <c r="A47" s="3"/>
      <c r="B47" s="3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6"/>
    </row>
    <row r="48" spans="1:22" ht="16.5">
      <c r="A48" s="3"/>
      <c r="B48" s="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6"/>
    </row>
    <row r="49" spans="1:21" ht="16.5">
      <c r="A49" s="3"/>
      <c r="B49" s="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6.5">
      <c r="A50" s="3"/>
      <c r="B50" s="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6.5">
      <c r="A51" s="3"/>
      <c r="B51" s="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6.5">
      <c r="A52" s="3"/>
      <c r="B52" s="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6.5">
      <c r="A53" s="3"/>
      <c r="B53" s="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6.5">
      <c r="A54" s="3"/>
      <c r="B54" s="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6.5">
      <c r="A55" s="3"/>
      <c r="B55" s="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6.5">
      <c r="A56" s="3"/>
      <c r="B56" s="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6.5">
      <c r="A57" s="3"/>
      <c r="B57" s="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6.5">
      <c r="A58" s="3"/>
      <c r="B58" s="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6.5">
      <c r="A59" s="3"/>
      <c r="B59" s="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6.5">
      <c r="A60" s="3"/>
      <c r="B60" s="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6.5">
      <c r="A61" s="3"/>
      <c r="B61" s="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6.5">
      <c r="A62" s="3"/>
      <c r="B62" s="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6.5">
      <c r="A63" s="3"/>
      <c r="B63" s="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6.5">
      <c r="A64" s="3"/>
      <c r="B64" s="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6.5">
      <c r="A65" s="3"/>
      <c r="B65" s="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6.5">
      <c r="A66" s="3"/>
      <c r="B66" s="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6.5">
      <c r="A67" s="3"/>
      <c r="B67" s="3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6.5">
      <c r="A68" s="3"/>
      <c r="B68" s="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6.5">
      <c r="A69" s="3"/>
      <c r="B69" s="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6.5">
      <c r="A70" s="3"/>
      <c r="B70" s="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6.5">
      <c r="A71" s="3"/>
      <c r="B71" s="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6.5">
      <c r="A72" s="3"/>
      <c r="B72" s="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6.5">
      <c r="A73" s="3"/>
      <c r="B73" s="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6.5">
      <c r="A74" s="3"/>
      <c r="B74" s="3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6.5">
      <c r="A75" s="3"/>
      <c r="B75" s="3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6.5">
      <c r="A76" s="3"/>
      <c r="B76" s="3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6.5">
      <c r="A77" s="3"/>
      <c r="B77" s="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6.5">
      <c r="A78" s="3"/>
      <c r="B78" s="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6.5">
      <c r="A79" s="3"/>
      <c r="B79" s="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6.5">
      <c r="A80" s="3"/>
      <c r="B80" s="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6.5">
      <c r="A81" s="3"/>
      <c r="B81" s="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6.5">
      <c r="A82" s="3"/>
      <c r="B82" s="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6.5">
      <c r="A83" s="3"/>
      <c r="B83" s="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6.5">
      <c r="A84" s="3"/>
      <c r="B84" s="3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16.5">
      <c r="A85" s="3"/>
      <c r="B85" s="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6.5">
      <c r="A86" s="10"/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6.5">
      <c r="A87" s="3"/>
      <c r="B87" s="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5">
      <c r="A88" s="6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</sheetData>
  <mergeCells count="24">
    <mergeCell ref="T4:U4"/>
    <mergeCell ref="A3:A5"/>
    <mergeCell ref="B3:B5"/>
    <mergeCell ref="C4:C5"/>
    <mergeCell ref="D4:D5"/>
    <mergeCell ref="C3:G3"/>
    <mergeCell ref="E4:E5"/>
    <mergeCell ref="G4:G5"/>
    <mergeCell ref="F4:F5"/>
    <mergeCell ref="H4:H5"/>
    <mergeCell ref="Q4:Q5"/>
    <mergeCell ref="H3:K3"/>
    <mergeCell ref="L3:Q3"/>
    <mergeCell ref="L4:L5"/>
    <mergeCell ref="A1:U1"/>
    <mergeCell ref="M4:M5"/>
    <mergeCell ref="N4:N5"/>
    <mergeCell ref="O4:O5"/>
    <mergeCell ref="P4:P5"/>
    <mergeCell ref="I4:I5"/>
    <mergeCell ref="J4:J5"/>
    <mergeCell ref="K4:K5"/>
    <mergeCell ref="R4:S4"/>
    <mergeCell ref="R3:U3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3"/>
  <sheetViews>
    <sheetView workbookViewId="0" topLeftCell="A1">
      <selection activeCell="L25" sqref="L25"/>
    </sheetView>
  </sheetViews>
  <sheetFormatPr defaultColWidth="9.00390625" defaultRowHeight="12.75"/>
  <cols>
    <col min="1" max="1" width="6.125" style="0" customWidth="1"/>
    <col min="2" max="2" width="40.00390625" style="0" customWidth="1"/>
    <col min="4" max="4" width="7.25390625" style="0" customWidth="1"/>
    <col min="6" max="7" width="8.625" style="0" customWidth="1"/>
    <col min="8" max="8" width="7.375" style="0" customWidth="1"/>
    <col min="9" max="9" width="7.125" style="0" customWidth="1"/>
    <col min="13" max="13" width="7.75390625" style="0" customWidth="1"/>
    <col min="14" max="14" width="7.25390625" style="0" customWidth="1"/>
    <col min="15" max="15" width="8.625" style="0" customWidth="1"/>
    <col min="16" max="17" width="8.125" style="0" customWidth="1"/>
    <col min="18" max="18" width="6.875" style="0" customWidth="1"/>
    <col min="20" max="20" width="6.75390625" style="0" customWidth="1"/>
    <col min="22" max="22" width="19.875" style="0" customWidth="1"/>
  </cols>
  <sheetData>
    <row r="1" spans="1:21" ht="18.75">
      <c r="A1" s="371" t="s">
        <v>415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13.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5.75" customHeight="1">
      <c r="A3" s="366" t="s">
        <v>140</v>
      </c>
      <c r="B3" s="366" t="s">
        <v>42</v>
      </c>
      <c r="C3" s="361" t="s">
        <v>142</v>
      </c>
      <c r="D3" s="362"/>
      <c r="E3" s="362"/>
      <c r="F3" s="362"/>
      <c r="G3" s="363"/>
      <c r="H3" s="361" t="s">
        <v>143</v>
      </c>
      <c r="I3" s="362"/>
      <c r="J3" s="362"/>
      <c r="K3" s="363"/>
      <c r="L3" s="361" t="s">
        <v>80</v>
      </c>
      <c r="M3" s="362"/>
      <c r="N3" s="362"/>
      <c r="O3" s="362"/>
      <c r="P3" s="362"/>
      <c r="Q3" s="363"/>
      <c r="R3" s="361" t="s">
        <v>144</v>
      </c>
      <c r="S3" s="362"/>
      <c r="T3" s="362"/>
      <c r="U3" s="363"/>
    </row>
    <row r="4" spans="1:21" ht="15.75">
      <c r="A4" s="367"/>
      <c r="B4" s="367"/>
      <c r="C4" s="359" t="s">
        <v>145</v>
      </c>
      <c r="D4" s="348" t="s">
        <v>146</v>
      </c>
      <c r="E4" s="348" t="s">
        <v>147</v>
      </c>
      <c r="F4" s="348" t="s">
        <v>148</v>
      </c>
      <c r="G4" s="350" t="s">
        <v>149</v>
      </c>
      <c r="H4" s="359" t="s">
        <v>150</v>
      </c>
      <c r="I4" s="348" t="s">
        <v>151</v>
      </c>
      <c r="J4" s="348" t="s">
        <v>152</v>
      </c>
      <c r="K4" s="350" t="s">
        <v>153</v>
      </c>
      <c r="L4" s="359" t="s">
        <v>145</v>
      </c>
      <c r="M4" s="348" t="s">
        <v>99</v>
      </c>
      <c r="N4" s="348" t="s">
        <v>100</v>
      </c>
      <c r="O4" s="348" t="s">
        <v>101</v>
      </c>
      <c r="P4" s="348" t="s">
        <v>102</v>
      </c>
      <c r="Q4" s="350" t="s">
        <v>103</v>
      </c>
      <c r="R4" s="372" t="s">
        <v>145</v>
      </c>
      <c r="S4" s="365"/>
      <c r="T4" s="364" t="s">
        <v>154</v>
      </c>
      <c r="U4" s="370"/>
    </row>
    <row r="5" spans="1:21" ht="16.5" thickBot="1">
      <c r="A5" s="368"/>
      <c r="B5" s="368"/>
      <c r="C5" s="360"/>
      <c r="D5" s="349"/>
      <c r="E5" s="349"/>
      <c r="F5" s="349"/>
      <c r="G5" s="351"/>
      <c r="H5" s="360"/>
      <c r="I5" s="349"/>
      <c r="J5" s="349"/>
      <c r="K5" s="351"/>
      <c r="L5" s="360"/>
      <c r="M5" s="349"/>
      <c r="N5" s="349"/>
      <c r="O5" s="349"/>
      <c r="P5" s="349"/>
      <c r="Q5" s="351"/>
      <c r="R5" s="15" t="s">
        <v>156</v>
      </c>
      <c r="S5" s="16" t="s">
        <v>157</v>
      </c>
      <c r="T5" s="16" t="s">
        <v>156</v>
      </c>
      <c r="U5" s="17" t="s">
        <v>158</v>
      </c>
    </row>
    <row r="6" spans="1:21" s="51" customFormat="1" ht="16.5">
      <c r="A6" s="100">
        <v>1</v>
      </c>
      <c r="B6" s="159" t="s">
        <v>200</v>
      </c>
      <c r="C6" s="181">
        <f>SUM(D6:G6)</f>
        <v>41.5</v>
      </c>
      <c r="D6" s="102"/>
      <c r="E6" s="102">
        <v>41.5</v>
      </c>
      <c r="F6" s="102"/>
      <c r="G6" s="103"/>
      <c r="H6" s="101"/>
      <c r="I6" s="102">
        <v>2.52</v>
      </c>
      <c r="J6" s="102">
        <v>38.98</v>
      </c>
      <c r="K6" s="103"/>
      <c r="L6" s="101">
        <f>SUM(M6:Q6)</f>
        <v>41.5</v>
      </c>
      <c r="M6" s="102"/>
      <c r="N6" s="102"/>
      <c r="O6" s="102">
        <v>41.5</v>
      </c>
      <c r="P6" s="102"/>
      <c r="Q6" s="103"/>
      <c r="R6" s="101">
        <v>2</v>
      </c>
      <c r="S6" s="102">
        <v>109.6</v>
      </c>
      <c r="T6" s="102">
        <v>2</v>
      </c>
      <c r="U6" s="103">
        <v>109.6</v>
      </c>
    </row>
    <row r="7" spans="1:21" s="51" customFormat="1" ht="16.5">
      <c r="A7" s="104">
        <v>2</v>
      </c>
      <c r="B7" s="157" t="s">
        <v>243</v>
      </c>
      <c r="C7" s="182">
        <f aca="true" t="shared" si="0" ref="C7:C13">SUM(D7:G7)</f>
        <v>1</v>
      </c>
      <c r="D7" s="106"/>
      <c r="E7" s="106">
        <v>0.1</v>
      </c>
      <c r="F7" s="106">
        <v>0.9</v>
      </c>
      <c r="G7" s="107"/>
      <c r="H7" s="105"/>
      <c r="I7" s="106"/>
      <c r="J7" s="106">
        <v>1</v>
      </c>
      <c r="K7" s="107"/>
      <c r="L7" s="105">
        <f aca="true" t="shared" si="1" ref="L7:L13">SUM(M7:Q7)</f>
        <v>1</v>
      </c>
      <c r="M7" s="106"/>
      <c r="N7" s="106"/>
      <c r="O7" s="106">
        <v>0.1</v>
      </c>
      <c r="P7" s="106">
        <v>0.9</v>
      </c>
      <c r="Q7" s="107"/>
      <c r="R7" s="105"/>
      <c r="S7" s="106"/>
      <c r="T7" s="106"/>
      <c r="U7" s="107"/>
    </row>
    <row r="8" spans="1:21" s="51" customFormat="1" ht="16.5">
      <c r="A8" s="104">
        <v>3</v>
      </c>
      <c r="B8" s="157" t="s">
        <v>244</v>
      </c>
      <c r="C8" s="182">
        <f t="shared" si="0"/>
        <v>0.5</v>
      </c>
      <c r="D8" s="106"/>
      <c r="E8" s="106">
        <v>0.5</v>
      </c>
      <c r="F8" s="106"/>
      <c r="G8" s="107"/>
      <c r="H8" s="105"/>
      <c r="I8" s="106"/>
      <c r="J8" s="106">
        <v>0.5</v>
      </c>
      <c r="K8" s="107"/>
      <c r="L8" s="105">
        <f t="shared" si="1"/>
        <v>0.5</v>
      </c>
      <c r="M8" s="106"/>
      <c r="N8" s="106"/>
      <c r="O8" s="106">
        <v>0.5</v>
      </c>
      <c r="P8" s="106"/>
      <c r="Q8" s="107"/>
      <c r="R8" s="105"/>
      <c r="S8" s="106"/>
      <c r="T8" s="106"/>
      <c r="U8" s="107"/>
    </row>
    <row r="9" spans="1:21" s="51" customFormat="1" ht="16.5">
      <c r="A9" s="104">
        <v>4</v>
      </c>
      <c r="B9" s="157" t="s">
        <v>55</v>
      </c>
      <c r="C9" s="182">
        <f t="shared" si="0"/>
        <v>20</v>
      </c>
      <c r="D9" s="106"/>
      <c r="E9" s="106"/>
      <c r="F9" s="106">
        <v>13.5</v>
      </c>
      <c r="G9" s="107">
        <v>6.5</v>
      </c>
      <c r="H9" s="105"/>
      <c r="I9" s="106"/>
      <c r="J9" s="106">
        <v>13.5</v>
      </c>
      <c r="K9" s="107">
        <v>6.5</v>
      </c>
      <c r="L9" s="105">
        <f t="shared" si="1"/>
        <v>20</v>
      </c>
      <c r="M9" s="106"/>
      <c r="N9" s="106"/>
      <c r="O9" s="106"/>
      <c r="P9" s="106">
        <v>13.5</v>
      </c>
      <c r="Q9" s="107">
        <v>6.5</v>
      </c>
      <c r="R9" s="105">
        <v>2</v>
      </c>
      <c r="S9" s="106">
        <v>38.5</v>
      </c>
      <c r="T9" s="106"/>
      <c r="U9" s="107"/>
    </row>
    <row r="10" spans="1:21" s="51" customFormat="1" ht="16.5">
      <c r="A10" s="104">
        <v>5</v>
      </c>
      <c r="B10" s="157" t="s">
        <v>56</v>
      </c>
      <c r="C10" s="182">
        <f t="shared" si="0"/>
        <v>37</v>
      </c>
      <c r="D10" s="106"/>
      <c r="E10" s="106">
        <v>2.2</v>
      </c>
      <c r="F10" s="106">
        <v>34.8</v>
      </c>
      <c r="G10" s="107"/>
      <c r="H10" s="105"/>
      <c r="I10" s="106"/>
      <c r="J10" s="106">
        <v>37</v>
      </c>
      <c r="K10" s="107"/>
      <c r="L10" s="105">
        <f t="shared" si="1"/>
        <v>37</v>
      </c>
      <c r="M10" s="106"/>
      <c r="N10" s="106"/>
      <c r="O10" s="106">
        <v>2.2</v>
      </c>
      <c r="P10" s="106">
        <v>34.8</v>
      </c>
      <c r="Q10" s="107"/>
      <c r="R10" s="105">
        <v>6</v>
      </c>
      <c r="S10" s="106">
        <v>436.4</v>
      </c>
      <c r="T10" s="106">
        <v>3</v>
      </c>
      <c r="U10" s="107">
        <v>360.5</v>
      </c>
    </row>
    <row r="11" spans="1:21" s="51" customFormat="1" ht="16.5">
      <c r="A11" s="104">
        <v>6</v>
      </c>
      <c r="B11" s="166" t="s">
        <v>245</v>
      </c>
      <c r="C11" s="182">
        <f t="shared" si="0"/>
        <v>2.6</v>
      </c>
      <c r="D11" s="106"/>
      <c r="E11" s="106"/>
      <c r="F11" s="106">
        <v>2.6</v>
      </c>
      <c r="G11" s="107"/>
      <c r="H11" s="105"/>
      <c r="I11" s="106"/>
      <c r="J11" s="106">
        <v>2.6</v>
      </c>
      <c r="K11" s="107"/>
      <c r="L11" s="105">
        <f t="shared" si="1"/>
        <v>2.6</v>
      </c>
      <c r="M11" s="106"/>
      <c r="N11" s="106"/>
      <c r="P11" s="106">
        <v>2.6</v>
      </c>
      <c r="Q11" s="107"/>
      <c r="R11" s="105"/>
      <c r="S11" s="106"/>
      <c r="T11" s="106"/>
      <c r="U11" s="107"/>
    </row>
    <row r="12" spans="1:21" s="51" customFormat="1" ht="16.5">
      <c r="A12" s="104">
        <v>7</v>
      </c>
      <c r="B12" s="173" t="s">
        <v>57</v>
      </c>
      <c r="C12" s="182">
        <f t="shared" si="0"/>
        <v>18.2</v>
      </c>
      <c r="D12" s="109"/>
      <c r="E12" s="109"/>
      <c r="F12" s="109">
        <v>10.7</v>
      </c>
      <c r="G12" s="110">
        <v>7.5</v>
      </c>
      <c r="H12" s="108"/>
      <c r="I12" s="109"/>
      <c r="J12" s="109"/>
      <c r="K12" s="110">
        <v>18.2</v>
      </c>
      <c r="L12" s="105">
        <f t="shared" si="1"/>
        <v>18.2</v>
      </c>
      <c r="M12" s="109"/>
      <c r="N12" s="109"/>
      <c r="O12" s="109"/>
      <c r="P12" s="109">
        <v>10.7</v>
      </c>
      <c r="Q12" s="110">
        <v>7.5</v>
      </c>
      <c r="R12" s="108"/>
      <c r="S12" s="109"/>
      <c r="T12" s="109"/>
      <c r="U12" s="110"/>
    </row>
    <row r="13" spans="1:21" s="51" customFormat="1" ht="17.25" thickBot="1">
      <c r="A13" s="104">
        <v>8</v>
      </c>
      <c r="B13" s="166" t="s">
        <v>246</v>
      </c>
      <c r="C13" s="183">
        <f t="shared" si="0"/>
        <v>0.5</v>
      </c>
      <c r="D13" s="106"/>
      <c r="E13" s="106">
        <v>0.2</v>
      </c>
      <c r="F13" s="106">
        <v>0.3</v>
      </c>
      <c r="G13" s="107"/>
      <c r="H13" s="105"/>
      <c r="I13" s="106"/>
      <c r="J13" s="106">
        <v>0.5</v>
      </c>
      <c r="K13" s="107"/>
      <c r="L13" s="180">
        <f t="shared" si="1"/>
        <v>0.5</v>
      </c>
      <c r="M13" s="106"/>
      <c r="N13" s="106"/>
      <c r="O13" s="106">
        <v>0.2</v>
      </c>
      <c r="P13" s="106">
        <v>0.3</v>
      </c>
      <c r="Q13" s="107"/>
      <c r="R13" s="105"/>
      <c r="S13" s="106"/>
      <c r="T13" s="106"/>
      <c r="U13" s="107"/>
    </row>
    <row r="14" spans="1:21" s="97" customFormat="1" ht="17.25" thickBot="1">
      <c r="A14" s="111"/>
      <c r="B14" s="111" t="s">
        <v>58</v>
      </c>
      <c r="C14" s="112">
        <f aca="true" t="shared" si="2" ref="C14:U14">SUM(C6:C13)</f>
        <v>121.3</v>
      </c>
      <c r="D14" s="112">
        <f t="shared" si="2"/>
        <v>0</v>
      </c>
      <c r="E14" s="112">
        <f t="shared" si="2"/>
        <v>44.50000000000001</v>
      </c>
      <c r="F14" s="112">
        <f t="shared" si="2"/>
        <v>62.8</v>
      </c>
      <c r="G14" s="112">
        <f t="shared" si="2"/>
        <v>14</v>
      </c>
      <c r="H14" s="112">
        <f t="shared" si="2"/>
        <v>0</v>
      </c>
      <c r="I14" s="112">
        <f t="shared" si="2"/>
        <v>2.52</v>
      </c>
      <c r="J14" s="112">
        <f t="shared" si="2"/>
        <v>94.07999999999998</v>
      </c>
      <c r="K14" s="112">
        <f t="shared" si="2"/>
        <v>24.7</v>
      </c>
      <c r="L14" s="112">
        <f t="shared" si="2"/>
        <v>121.3</v>
      </c>
      <c r="M14" s="112">
        <f t="shared" si="2"/>
        <v>0</v>
      </c>
      <c r="N14" s="112">
        <f t="shared" si="2"/>
        <v>0</v>
      </c>
      <c r="O14" s="112">
        <f t="shared" si="2"/>
        <v>44.50000000000001</v>
      </c>
      <c r="P14" s="112">
        <f t="shared" si="2"/>
        <v>62.8</v>
      </c>
      <c r="Q14" s="112">
        <f t="shared" si="2"/>
        <v>14</v>
      </c>
      <c r="R14" s="112">
        <f t="shared" si="2"/>
        <v>10</v>
      </c>
      <c r="S14" s="112">
        <f t="shared" si="2"/>
        <v>584.5</v>
      </c>
      <c r="T14" s="112">
        <f t="shared" si="2"/>
        <v>5</v>
      </c>
      <c r="U14" s="275">
        <f t="shared" si="2"/>
        <v>470.1</v>
      </c>
    </row>
    <row r="15" spans="1:21" ht="16.5">
      <c r="A15" s="3"/>
      <c r="B15" s="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6.5">
      <c r="A16" s="3"/>
      <c r="B16" s="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6.5">
      <c r="A17" s="3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6.5">
      <c r="A18" s="3"/>
      <c r="B18" s="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6.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6.5">
      <c r="A20" s="3"/>
      <c r="B20" s="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6.5">
      <c r="A21" s="14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6.5">
      <c r="A22" s="3"/>
      <c r="B22" s="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6.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6.5">
      <c r="A24" s="3"/>
      <c r="B24" s="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6.5">
      <c r="A25" s="3"/>
      <c r="B25" s="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6.5">
      <c r="A26" s="3"/>
      <c r="B26" s="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6.5">
      <c r="A27" s="3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6.5">
      <c r="A28" s="3"/>
      <c r="B28" s="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6.5">
      <c r="A29" s="3"/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6.5">
      <c r="A30" s="3"/>
      <c r="B30" s="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6.5">
      <c r="A31" s="3"/>
      <c r="B31" s="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6.5">
      <c r="A32" s="3"/>
      <c r="B32" s="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6.5">
      <c r="A33" s="3"/>
      <c r="B33" s="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6.5">
      <c r="A34" s="3"/>
      <c r="B34" s="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6.5">
      <c r="A35" s="3"/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6.5">
      <c r="A36" s="3"/>
      <c r="B36" s="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6.5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6.5">
      <c r="A38" s="3"/>
      <c r="B38" s="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6.5">
      <c r="A39" s="3"/>
      <c r="B39" s="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6.5">
      <c r="A40" s="3"/>
      <c r="B40" s="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6.5">
      <c r="A41" s="3"/>
      <c r="B41" s="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6.5">
      <c r="A42" s="3"/>
      <c r="B42" s="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6.5">
      <c r="A43" s="3"/>
      <c r="B43" s="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6.5">
      <c r="A44" s="10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6.5">
      <c r="A45" s="10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6.5">
      <c r="A46" s="10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6.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6.5">
      <c r="A48" s="10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6.5">
      <c r="A49" s="10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6.5">
      <c r="A50" s="10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6.5">
      <c r="A51" s="10"/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6.5">
      <c r="A52" s="10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6.5">
      <c r="A53" s="10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6.5">
      <c r="A54" s="10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6.5">
      <c r="A55" s="10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6.5">
      <c r="A56" s="10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6.5">
      <c r="A57" s="10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6.5">
      <c r="A58" s="10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6.5">
      <c r="A59" s="10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6.5">
      <c r="A60" s="10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6.5">
      <c r="A61" s="10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6.5">
      <c r="A62" s="10"/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6.5">
      <c r="A63" s="10"/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6.5">
      <c r="A64" s="10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6.5">
      <c r="A65" s="10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6.5">
      <c r="A66" s="10"/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6.5">
      <c r="A67" s="10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6.5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6.5">
      <c r="A69" s="10"/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6.5">
      <c r="A70" s="10"/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6.5">
      <c r="A71" s="10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6.5">
      <c r="A72" s="10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6.5">
      <c r="A73" s="10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6.5">
      <c r="A74" s="10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6.5">
      <c r="A75" s="10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6.5">
      <c r="A76" s="10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6.5">
      <c r="A77" s="10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6.5">
      <c r="A78" s="10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6.5">
      <c r="A79" s="10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6.5">
      <c r="A80" s="10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6.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6.5">
      <c r="A82" s="10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5">
      <c r="A83" s="380"/>
      <c r="B83" s="381"/>
      <c r="C83" s="381"/>
      <c r="D83" s="381"/>
      <c r="E83" s="381"/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1"/>
      <c r="Q83" s="381"/>
      <c r="R83" s="381"/>
      <c r="S83" s="381"/>
      <c r="T83" s="381"/>
      <c r="U83" s="381"/>
    </row>
    <row r="84" spans="1:21" ht="16.5">
      <c r="A84" s="3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6.5">
      <c r="A85" s="3"/>
      <c r="B85" s="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6.5">
      <c r="A86" s="3"/>
      <c r="B86" s="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6.5">
      <c r="A87" s="3"/>
      <c r="B87" s="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6.5">
      <c r="A88" s="3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2" ht="16.5">
      <c r="A89" s="3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6"/>
    </row>
    <row r="90" spans="1:22" ht="16.5">
      <c r="A90" s="3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6"/>
    </row>
    <row r="91" spans="1:22" ht="16.5">
      <c r="A91" s="3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6"/>
    </row>
    <row r="92" spans="1:22" ht="16.5">
      <c r="A92" s="3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6"/>
    </row>
    <row r="93" spans="1:22" ht="16.5">
      <c r="A93" s="3"/>
      <c r="B93" s="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6"/>
    </row>
    <row r="94" spans="1:22" ht="16.5">
      <c r="A94" s="3"/>
      <c r="B94" s="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6"/>
    </row>
    <row r="95" spans="1:22" ht="16.5">
      <c r="A95" s="3"/>
      <c r="B95" s="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6"/>
    </row>
    <row r="96" spans="1:22" ht="16.5">
      <c r="A96" s="3"/>
      <c r="B96" s="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6"/>
    </row>
    <row r="97" spans="1:22" ht="16.5">
      <c r="A97" s="3"/>
      <c r="B97" s="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6"/>
    </row>
    <row r="98" spans="1:22" ht="16.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6"/>
    </row>
    <row r="99" spans="1:22" ht="16.5">
      <c r="A99" s="3"/>
      <c r="B99" s="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6"/>
    </row>
    <row r="100" spans="1:22" ht="16.5">
      <c r="A100" s="3"/>
      <c r="B100" s="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6"/>
    </row>
    <row r="101" spans="1:22" ht="16.5">
      <c r="A101" s="3"/>
      <c r="B101" s="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6"/>
    </row>
    <row r="102" spans="1:22" ht="16.5">
      <c r="A102" s="3"/>
      <c r="B102" s="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6"/>
    </row>
    <row r="103" spans="1:22" ht="16.5">
      <c r="A103" s="3"/>
      <c r="B103" s="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6"/>
    </row>
    <row r="104" spans="1:22" ht="16.5">
      <c r="A104" s="3"/>
      <c r="B104" s="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6"/>
    </row>
    <row r="105" spans="1:22" ht="16.5">
      <c r="A105" s="3"/>
      <c r="B105" s="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6"/>
    </row>
    <row r="106" spans="1:22" ht="16.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6"/>
    </row>
    <row r="107" spans="1:22" ht="16.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6"/>
    </row>
    <row r="108" spans="1:22" ht="16.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6"/>
    </row>
    <row r="109" spans="1:22" ht="16.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6"/>
    </row>
    <row r="110" spans="1:22" ht="16.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6"/>
    </row>
    <row r="111" spans="1:22" ht="16.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6"/>
    </row>
    <row r="112" spans="1:22" ht="16.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6"/>
    </row>
    <row r="113" spans="1:22" ht="16.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6"/>
    </row>
    <row r="114" spans="1:21" ht="16.5">
      <c r="A114" s="3"/>
      <c r="B114" s="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6.5">
      <c r="A115" s="3"/>
      <c r="B115" s="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6.5">
      <c r="A116" s="3"/>
      <c r="B116" s="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16.5">
      <c r="A117" s="3"/>
      <c r="B117" s="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6.5">
      <c r="A118" s="3"/>
      <c r="B118" s="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16.5">
      <c r="A119" s="3"/>
      <c r="B119" s="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16.5">
      <c r="A120" s="3"/>
      <c r="B120" s="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16.5">
      <c r="A121" s="3"/>
      <c r="B121" s="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16.5">
      <c r="A122" s="3"/>
      <c r="B122" s="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6.5">
      <c r="A123" s="3"/>
      <c r="B123" s="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6.5">
      <c r="A124" s="3"/>
      <c r="B124" s="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6.5">
      <c r="A125" s="3"/>
      <c r="B125" s="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16.5">
      <c r="A126" s="3"/>
      <c r="B126" s="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6.5">
      <c r="A127" s="3"/>
      <c r="B127" s="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16.5">
      <c r="A128" s="3"/>
      <c r="B128" s="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16.5">
      <c r="A129" s="3"/>
      <c r="B129" s="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16.5">
      <c r="A130" s="3"/>
      <c r="B130" s="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16.5">
      <c r="A131" s="3"/>
      <c r="B131" s="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16.5">
      <c r="A132" s="3"/>
      <c r="B132" s="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16.5">
      <c r="A133" s="3"/>
      <c r="B133" s="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16.5">
      <c r="A134" s="3"/>
      <c r="B134" s="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16.5">
      <c r="A135" s="3"/>
      <c r="B135" s="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16.5">
      <c r="A136" s="3"/>
      <c r="B136" s="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16.5">
      <c r="A137" s="3"/>
      <c r="B137" s="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16.5">
      <c r="A138" s="3"/>
      <c r="B138" s="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16.5">
      <c r="A139" s="3"/>
      <c r="B139" s="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16.5">
      <c r="A140" s="3"/>
      <c r="B140" s="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16.5">
      <c r="A141" s="3"/>
      <c r="B141" s="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16.5">
      <c r="A142" s="3"/>
      <c r="B142" s="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6.5">
      <c r="A143" s="3"/>
      <c r="B143" s="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16.5">
      <c r="A144" s="3"/>
      <c r="B144" s="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16.5">
      <c r="A145" s="3"/>
      <c r="B145" s="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16.5">
      <c r="A146" s="3"/>
      <c r="B146" s="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16.5">
      <c r="A147" s="3"/>
      <c r="B147" s="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16.5">
      <c r="A148" s="3"/>
      <c r="B148" s="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16.5">
      <c r="A149" s="3"/>
      <c r="B149" s="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16.5">
      <c r="A150" s="3"/>
      <c r="B150" s="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16.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16.5">
      <c r="A152" s="3"/>
      <c r="B152" s="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15">
      <c r="A153" s="6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</sheetData>
  <mergeCells count="25">
    <mergeCell ref="T4:U4"/>
    <mergeCell ref="A83:U83"/>
    <mergeCell ref="A3:A5"/>
    <mergeCell ref="B3:B5"/>
    <mergeCell ref="C4:C5"/>
    <mergeCell ref="D4:D5"/>
    <mergeCell ref="C3:G3"/>
    <mergeCell ref="E4:E5"/>
    <mergeCell ref="G4:G5"/>
    <mergeCell ref="F4:F5"/>
    <mergeCell ref="L4:L5"/>
    <mergeCell ref="H4:H5"/>
    <mergeCell ref="Q4:Q5"/>
    <mergeCell ref="H3:K3"/>
    <mergeCell ref="L3:Q3"/>
    <mergeCell ref="A1:U1"/>
    <mergeCell ref="M4:M5"/>
    <mergeCell ref="N4:N5"/>
    <mergeCell ref="O4:O5"/>
    <mergeCell ref="P4:P5"/>
    <mergeCell ref="I4:I5"/>
    <mergeCell ref="J4:J5"/>
    <mergeCell ref="K4:K5"/>
    <mergeCell ref="R4:S4"/>
    <mergeCell ref="R3:U3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32" sqref="M32:Q32"/>
    </sheetView>
  </sheetViews>
  <sheetFormatPr defaultColWidth="9.00390625" defaultRowHeight="12.75"/>
  <cols>
    <col min="1" max="1" width="5.875" style="0" customWidth="1"/>
    <col min="2" max="2" width="39.125" style="0" customWidth="1"/>
    <col min="4" max="4" width="8.625" style="0" customWidth="1"/>
    <col min="6" max="6" width="8.75390625" style="0" customWidth="1"/>
    <col min="8" max="8" width="6.75390625" style="0" customWidth="1"/>
    <col min="9" max="9" width="7.375" style="0" customWidth="1"/>
    <col min="10" max="11" width="8.125" style="0" customWidth="1"/>
    <col min="13" max="13" width="7.375" style="0" customWidth="1"/>
    <col min="14" max="14" width="7.875" style="0" customWidth="1"/>
    <col min="15" max="16" width="8.625" style="0" customWidth="1"/>
    <col min="17" max="17" width="9.00390625" style="0" customWidth="1"/>
    <col min="18" max="18" width="6.875" style="0" customWidth="1"/>
    <col min="20" max="20" width="6.75390625" style="0" customWidth="1"/>
    <col min="22" max="22" width="16.00390625" style="0" customWidth="1"/>
  </cols>
  <sheetData>
    <row r="1" spans="1:21" ht="18.75">
      <c r="A1" s="371" t="s">
        <v>416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66" t="s">
        <v>140</v>
      </c>
      <c r="B3" s="366" t="s">
        <v>42</v>
      </c>
      <c r="C3" s="361" t="s">
        <v>142</v>
      </c>
      <c r="D3" s="362"/>
      <c r="E3" s="362"/>
      <c r="F3" s="362"/>
      <c r="G3" s="363"/>
      <c r="H3" s="361" t="s">
        <v>143</v>
      </c>
      <c r="I3" s="362"/>
      <c r="J3" s="362"/>
      <c r="K3" s="363"/>
      <c r="L3" s="361" t="s">
        <v>80</v>
      </c>
      <c r="M3" s="362"/>
      <c r="N3" s="362"/>
      <c r="O3" s="362"/>
      <c r="P3" s="362"/>
      <c r="Q3" s="363"/>
      <c r="R3" s="361" t="s">
        <v>144</v>
      </c>
      <c r="S3" s="362"/>
      <c r="T3" s="362"/>
      <c r="U3" s="363"/>
    </row>
    <row r="4" spans="1:21" ht="15.75">
      <c r="A4" s="367"/>
      <c r="B4" s="367"/>
      <c r="C4" s="359" t="s">
        <v>145</v>
      </c>
      <c r="D4" s="348" t="s">
        <v>146</v>
      </c>
      <c r="E4" s="348" t="s">
        <v>147</v>
      </c>
      <c r="F4" s="348" t="s">
        <v>148</v>
      </c>
      <c r="G4" s="350" t="s">
        <v>149</v>
      </c>
      <c r="H4" s="359" t="s">
        <v>150</v>
      </c>
      <c r="I4" s="348" t="s">
        <v>151</v>
      </c>
      <c r="J4" s="348" t="s">
        <v>152</v>
      </c>
      <c r="K4" s="350" t="s">
        <v>153</v>
      </c>
      <c r="L4" s="359" t="s">
        <v>145</v>
      </c>
      <c r="M4" s="348" t="s">
        <v>99</v>
      </c>
      <c r="N4" s="348" t="s">
        <v>100</v>
      </c>
      <c r="O4" s="348" t="s">
        <v>101</v>
      </c>
      <c r="P4" s="348" t="s">
        <v>102</v>
      </c>
      <c r="Q4" s="350" t="s">
        <v>103</v>
      </c>
      <c r="R4" s="372" t="s">
        <v>145</v>
      </c>
      <c r="S4" s="365"/>
      <c r="T4" s="364" t="s">
        <v>154</v>
      </c>
      <c r="U4" s="370"/>
    </row>
    <row r="5" spans="1:21" ht="16.5" thickBot="1">
      <c r="A5" s="368"/>
      <c r="B5" s="368"/>
      <c r="C5" s="360"/>
      <c r="D5" s="349"/>
      <c r="E5" s="349"/>
      <c r="F5" s="349"/>
      <c r="G5" s="351"/>
      <c r="H5" s="360"/>
      <c r="I5" s="349"/>
      <c r="J5" s="349"/>
      <c r="K5" s="351"/>
      <c r="L5" s="360"/>
      <c r="M5" s="349"/>
      <c r="N5" s="349"/>
      <c r="O5" s="349"/>
      <c r="P5" s="349"/>
      <c r="Q5" s="351"/>
      <c r="R5" s="15" t="s">
        <v>156</v>
      </c>
      <c r="S5" s="16" t="s">
        <v>157</v>
      </c>
      <c r="T5" s="16" t="s">
        <v>156</v>
      </c>
      <c r="U5" s="17" t="s">
        <v>158</v>
      </c>
    </row>
    <row r="6" spans="1:22" s="51" customFormat="1" ht="15.75">
      <c r="A6" s="61">
        <v>1</v>
      </c>
      <c r="B6" s="157" t="s">
        <v>247</v>
      </c>
      <c r="C6" s="161">
        <f aca="true" t="shared" si="0" ref="C6:C30">SUM(D6:G6)</f>
        <v>3.1</v>
      </c>
      <c r="D6" s="53"/>
      <c r="E6" s="53">
        <v>3.1</v>
      </c>
      <c r="F6" s="53"/>
      <c r="G6" s="55"/>
      <c r="H6" s="52"/>
      <c r="I6" s="53"/>
      <c r="J6" s="53">
        <v>3.1</v>
      </c>
      <c r="K6" s="55"/>
      <c r="L6" s="52">
        <f aca="true" t="shared" si="1" ref="L6:L30">SUM(M6:Q6)</f>
        <v>3.1</v>
      </c>
      <c r="M6" s="85"/>
      <c r="N6" s="53">
        <v>3.1</v>
      </c>
      <c r="O6" s="53"/>
      <c r="P6" s="53"/>
      <c r="Q6" s="55"/>
      <c r="R6" s="52">
        <v>1</v>
      </c>
      <c r="S6" s="53">
        <v>11.5</v>
      </c>
      <c r="T6" s="53">
        <v>1</v>
      </c>
      <c r="U6" s="55">
        <v>11.5</v>
      </c>
      <c r="V6" s="50"/>
    </row>
    <row r="7" spans="1:22" s="51" customFormat="1" ht="15.75">
      <c r="A7" s="61">
        <v>2</v>
      </c>
      <c r="B7" s="184" t="s">
        <v>380</v>
      </c>
      <c r="C7" s="161">
        <f t="shared" si="0"/>
        <v>26.5</v>
      </c>
      <c r="D7" s="47"/>
      <c r="E7" s="47">
        <v>26.5</v>
      </c>
      <c r="F7" s="47"/>
      <c r="G7" s="49"/>
      <c r="H7" s="46"/>
      <c r="I7" s="47">
        <v>9.5</v>
      </c>
      <c r="J7" s="47">
        <v>17</v>
      </c>
      <c r="K7" s="49"/>
      <c r="L7" s="52">
        <f t="shared" si="1"/>
        <v>26.5</v>
      </c>
      <c r="M7" s="53">
        <v>26.5</v>
      </c>
      <c r="N7" s="53"/>
      <c r="O7" s="53"/>
      <c r="P7" s="53"/>
      <c r="Q7" s="49"/>
      <c r="R7" s="46">
        <v>2</v>
      </c>
      <c r="S7" s="47">
        <v>77</v>
      </c>
      <c r="T7" s="47">
        <v>2</v>
      </c>
      <c r="U7" s="49">
        <v>77</v>
      </c>
      <c r="V7" s="50"/>
    </row>
    <row r="8" spans="1:22" s="51" customFormat="1" ht="15.75">
      <c r="A8" s="61">
        <v>3</v>
      </c>
      <c r="B8" s="157" t="s">
        <v>248</v>
      </c>
      <c r="C8" s="161">
        <f t="shared" si="0"/>
        <v>0.42</v>
      </c>
      <c r="D8" s="53"/>
      <c r="E8" s="53">
        <v>0.42</v>
      </c>
      <c r="F8" s="53"/>
      <c r="G8" s="55"/>
      <c r="H8" s="52"/>
      <c r="I8" s="53"/>
      <c r="J8" s="53">
        <v>0.42</v>
      </c>
      <c r="K8" s="55"/>
      <c r="L8" s="52">
        <f t="shared" si="1"/>
        <v>0.42</v>
      </c>
      <c r="M8" s="53"/>
      <c r="N8" s="53"/>
      <c r="O8" s="53">
        <v>0.42</v>
      </c>
      <c r="P8" s="53"/>
      <c r="Q8" s="55"/>
      <c r="R8" s="52"/>
      <c r="S8" s="53"/>
      <c r="T8" s="53"/>
      <c r="U8" s="55"/>
      <c r="V8" s="50"/>
    </row>
    <row r="9" spans="1:22" s="51" customFormat="1" ht="15.75">
      <c r="A9" s="61">
        <v>4</v>
      </c>
      <c r="B9" s="157" t="s">
        <v>249</v>
      </c>
      <c r="C9" s="161">
        <f t="shared" si="0"/>
        <v>8.36</v>
      </c>
      <c r="D9" s="53">
        <v>2.8</v>
      </c>
      <c r="E9" s="53">
        <v>5.56</v>
      </c>
      <c r="F9" s="53"/>
      <c r="G9" s="55"/>
      <c r="H9" s="52"/>
      <c r="I9" s="53"/>
      <c r="J9" s="53">
        <v>8.36</v>
      </c>
      <c r="K9" s="55"/>
      <c r="L9" s="52">
        <f t="shared" si="1"/>
        <v>8.36</v>
      </c>
      <c r="M9" s="53"/>
      <c r="N9" s="53"/>
      <c r="O9" s="53">
        <v>8.36</v>
      </c>
      <c r="P9" s="53"/>
      <c r="Q9" s="55"/>
      <c r="R9" s="52">
        <v>1</v>
      </c>
      <c r="S9" s="53">
        <v>36.65</v>
      </c>
      <c r="T9" s="53">
        <v>1</v>
      </c>
      <c r="U9" s="55">
        <v>36.65</v>
      </c>
      <c r="V9" s="50"/>
    </row>
    <row r="10" spans="1:22" s="51" customFormat="1" ht="15.75">
      <c r="A10" s="61">
        <v>5</v>
      </c>
      <c r="B10" s="157" t="s">
        <v>399</v>
      </c>
      <c r="C10" s="161">
        <f t="shared" si="0"/>
        <v>48.2</v>
      </c>
      <c r="D10" s="53"/>
      <c r="E10" s="53">
        <v>48.2</v>
      </c>
      <c r="F10" s="53"/>
      <c r="G10" s="55"/>
      <c r="H10" s="52"/>
      <c r="I10" s="53">
        <v>13.5</v>
      </c>
      <c r="J10" s="53">
        <v>34.7</v>
      </c>
      <c r="K10" s="55"/>
      <c r="L10" s="52">
        <f t="shared" si="1"/>
        <v>48.199999999999996</v>
      </c>
      <c r="M10" s="53"/>
      <c r="N10" s="53">
        <v>6.4</v>
      </c>
      <c r="O10" s="53">
        <v>41.8</v>
      </c>
      <c r="P10" s="53"/>
      <c r="Q10" s="55"/>
      <c r="R10" s="52">
        <v>2</v>
      </c>
      <c r="S10" s="53">
        <v>103.4</v>
      </c>
      <c r="T10" s="53">
        <v>2</v>
      </c>
      <c r="U10" s="55">
        <v>103.4</v>
      </c>
      <c r="V10" s="50"/>
    </row>
    <row r="11" spans="1:22" s="51" customFormat="1" ht="15.75">
      <c r="A11" s="61">
        <v>6</v>
      </c>
      <c r="B11" s="157" t="s">
        <v>250</v>
      </c>
      <c r="C11" s="161">
        <f t="shared" si="0"/>
        <v>3.57</v>
      </c>
      <c r="D11" s="53"/>
      <c r="E11" s="53">
        <v>3.57</v>
      </c>
      <c r="F11" s="53"/>
      <c r="G11" s="55"/>
      <c r="H11" s="52"/>
      <c r="I11" s="53"/>
      <c r="J11" s="53">
        <v>3.57</v>
      </c>
      <c r="K11" s="55"/>
      <c r="L11" s="52">
        <f t="shared" si="1"/>
        <v>3.57</v>
      </c>
      <c r="M11" s="53"/>
      <c r="N11" s="53"/>
      <c r="O11" s="53">
        <v>3.57</v>
      </c>
      <c r="P11" s="53"/>
      <c r="Q11" s="55"/>
      <c r="R11" s="52"/>
      <c r="S11" s="53"/>
      <c r="T11" s="53"/>
      <c r="U11" s="55"/>
      <c r="V11" s="50"/>
    </row>
    <row r="12" spans="1:22" s="51" customFormat="1" ht="15.75">
      <c r="A12" s="61">
        <v>7</v>
      </c>
      <c r="B12" s="163" t="s">
        <v>176</v>
      </c>
      <c r="C12" s="161">
        <f t="shared" si="0"/>
        <v>7.78</v>
      </c>
      <c r="D12" s="53"/>
      <c r="E12" s="53">
        <v>7.78</v>
      </c>
      <c r="F12" s="53"/>
      <c r="G12" s="55"/>
      <c r="H12" s="52"/>
      <c r="I12" s="53"/>
      <c r="J12" s="53">
        <v>7.78</v>
      </c>
      <c r="K12" s="55"/>
      <c r="L12" s="52">
        <f t="shared" si="1"/>
        <v>7.78</v>
      </c>
      <c r="M12" s="53"/>
      <c r="N12" s="53"/>
      <c r="O12" s="53">
        <v>7.78</v>
      </c>
      <c r="P12" s="53"/>
      <c r="Q12" s="55"/>
      <c r="R12" s="52">
        <v>1</v>
      </c>
      <c r="S12" s="53">
        <v>23.1</v>
      </c>
      <c r="T12" s="53">
        <v>1</v>
      </c>
      <c r="U12" s="55">
        <v>23.1</v>
      </c>
      <c r="V12" s="50"/>
    </row>
    <row r="13" spans="1:22" s="51" customFormat="1" ht="15.75">
      <c r="A13" s="61">
        <v>8</v>
      </c>
      <c r="B13" s="163" t="s">
        <v>251</v>
      </c>
      <c r="C13" s="161">
        <f t="shared" si="0"/>
        <v>0.48</v>
      </c>
      <c r="D13" s="53"/>
      <c r="E13" s="53">
        <v>0.48</v>
      </c>
      <c r="F13" s="53"/>
      <c r="G13" s="55"/>
      <c r="H13" s="52"/>
      <c r="I13" s="53"/>
      <c r="J13" s="53">
        <v>0.48</v>
      </c>
      <c r="K13" s="55"/>
      <c r="L13" s="52">
        <f t="shared" si="1"/>
        <v>0.48</v>
      </c>
      <c r="M13" s="53"/>
      <c r="N13" s="53"/>
      <c r="O13" s="53">
        <v>0.48</v>
      </c>
      <c r="P13" s="53"/>
      <c r="Q13" s="55"/>
      <c r="R13" s="52"/>
      <c r="S13" s="53"/>
      <c r="T13" s="53"/>
      <c r="U13" s="55"/>
      <c r="V13" s="50"/>
    </row>
    <row r="14" spans="1:22" s="51" customFormat="1" ht="31.5">
      <c r="A14" s="61">
        <v>9</v>
      </c>
      <c r="B14" s="164" t="s">
        <v>379</v>
      </c>
      <c r="C14" s="161">
        <f t="shared" si="0"/>
        <v>7</v>
      </c>
      <c r="D14" s="53"/>
      <c r="E14" s="53">
        <v>7</v>
      </c>
      <c r="F14" s="53"/>
      <c r="G14" s="55"/>
      <c r="H14" s="52"/>
      <c r="I14" s="53">
        <v>7</v>
      </c>
      <c r="J14" s="53"/>
      <c r="K14" s="55"/>
      <c r="L14" s="52">
        <f t="shared" si="1"/>
        <v>7</v>
      </c>
      <c r="M14" s="53">
        <v>7</v>
      </c>
      <c r="N14" s="53"/>
      <c r="O14" s="53"/>
      <c r="P14" s="53"/>
      <c r="Q14" s="55"/>
      <c r="R14" s="52"/>
      <c r="S14" s="53"/>
      <c r="T14" s="53"/>
      <c r="U14" s="55"/>
      <c r="V14" s="50"/>
    </row>
    <row r="15" spans="1:22" s="51" customFormat="1" ht="15.75">
      <c r="A15" s="61">
        <v>10</v>
      </c>
      <c r="B15" s="184" t="s">
        <v>252</v>
      </c>
      <c r="C15" s="161">
        <f t="shared" si="0"/>
        <v>2.25</v>
      </c>
      <c r="D15" s="53"/>
      <c r="E15" s="53">
        <v>2.25</v>
      </c>
      <c r="F15" s="53"/>
      <c r="G15" s="55"/>
      <c r="H15" s="52"/>
      <c r="I15" s="53"/>
      <c r="J15" s="53">
        <v>2.25</v>
      </c>
      <c r="K15" s="55"/>
      <c r="L15" s="52">
        <f t="shared" si="1"/>
        <v>2.25</v>
      </c>
      <c r="M15" s="85"/>
      <c r="N15" s="53">
        <v>2.25</v>
      </c>
      <c r="O15" s="53"/>
      <c r="P15" s="53"/>
      <c r="Q15" s="55"/>
      <c r="R15" s="52"/>
      <c r="S15" s="53"/>
      <c r="T15" s="53"/>
      <c r="U15" s="55"/>
      <c r="V15" s="50"/>
    </row>
    <row r="16" spans="1:22" s="51" customFormat="1" ht="15.75">
      <c r="A16" s="61">
        <v>11</v>
      </c>
      <c r="B16" s="157" t="s">
        <v>253</v>
      </c>
      <c r="C16" s="161">
        <f t="shared" si="0"/>
        <v>3.3</v>
      </c>
      <c r="D16" s="53"/>
      <c r="E16" s="53">
        <v>3.3</v>
      </c>
      <c r="F16" s="53"/>
      <c r="G16" s="55"/>
      <c r="H16" s="52"/>
      <c r="I16" s="53"/>
      <c r="J16" s="53">
        <v>3.3</v>
      </c>
      <c r="K16" s="55"/>
      <c r="L16" s="52">
        <f t="shared" si="1"/>
        <v>3.3</v>
      </c>
      <c r="M16" s="85"/>
      <c r="N16" s="53">
        <v>3.3</v>
      </c>
      <c r="O16" s="53"/>
      <c r="P16" s="53"/>
      <c r="Q16" s="55"/>
      <c r="R16" s="52"/>
      <c r="S16" s="53"/>
      <c r="T16" s="53"/>
      <c r="U16" s="55"/>
      <c r="V16" s="50"/>
    </row>
    <row r="17" spans="1:22" s="51" customFormat="1" ht="15.75">
      <c r="A17" s="61">
        <v>12</v>
      </c>
      <c r="B17" s="157" t="s">
        <v>175</v>
      </c>
      <c r="C17" s="161">
        <f t="shared" si="0"/>
        <v>3.8</v>
      </c>
      <c r="D17" s="53"/>
      <c r="E17" s="53">
        <v>3.8</v>
      </c>
      <c r="F17" s="53"/>
      <c r="G17" s="55"/>
      <c r="H17" s="52"/>
      <c r="I17" s="53"/>
      <c r="J17" s="53">
        <v>3</v>
      </c>
      <c r="K17" s="55">
        <v>0.8</v>
      </c>
      <c r="L17" s="52">
        <f t="shared" si="1"/>
        <v>3.8</v>
      </c>
      <c r="M17" s="85"/>
      <c r="N17" s="53">
        <v>3.8</v>
      </c>
      <c r="O17" s="53"/>
      <c r="P17" s="53"/>
      <c r="Q17" s="55"/>
      <c r="R17" s="52"/>
      <c r="S17" s="53"/>
      <c r="T17" s="53"/>
      <c r="U17" s="55"/>
      <c r="V17" s="50"/>
    </row>
    <row r="18" spans="1:22" s="51" customFormat="1" ht="15.75">
      <c r="A18" s="61">
        <v>13</v>
      </c>
      <c r="B18" s="157" t="s">
        <v>73</v>
      </c>
      <c r="C18" s="161">
        <f t="shared" si="0"/>
        <v>3.8</v>
      </c>
      <c r="D18" s="53"/>
      <c r="E18" s="53">
        <v>3.8</v>
      </c>
      <c r="F18" s="53"/>
      <c r="G18" s="55"/>
      <c r="H18" s="52"/>
      <c r="I18" s="53">
        <v>3.8</v>
      </c>
      <c r="J18" s="53"/>
      <c r="K18" s="55"/>
      <c r="L18" s="52">
        <f t="shared" si="1"/>
        <v>3.8</v>
      </c>
      <c r="M18" s="53"/>
      <c r="N18" s="53"/>
      <c r="O18" s="53">
        <v>3.8</v>
      </c>
      <c r="P18" s="53"/>
      <c r="Q18" s="55"/>
      <c r="R18" s="52">
        <v>1</v>
      </c>
      <c r="S18" s="53">
        <v>23.1</v>
      </c>
      <c r="T18" s="53">
        <v>1</v>
      </c>
      <c r="U18" s="55">
        <v>23.1</v>
      </c>
      <c r="V18" s="50"/>
    </row>
    <row r="19" spans="1:256" s="92" customFormat="1" ht="15.75">
      <c r="A19" s="61">
        <v>14</v>
      </c>
      <c r="B19" s="162" t="s">
        <v>174</v>
      </c>
      <c r="C19" s="161">
        <f t="shared" si="0"/>
        <v>4</v>
      </c>
      <c r="D19" s="53"/>
      <c r="E19" s="53">
        <v>4</v>
      </c>
      <c r="F19" s="53"/>
      <c r="G19" s="55"/>
      <c r="H19" s="52"/>
      <c r="I19" s="53"/>
      <c r="J19" s="53">
        <v>4</v>
      </c>
      <c r="K19" s="55"/>
      <c r="L19" s="52">
        <f t="shared" si="1"/>
        <v>4</v>
      </c>
      <c r="M19" s="53"/>
      <c r="N19" s="53"/>
      <c r="O19" s="53">
        <v>4</v>
      </c>
      <c r="P19" s="53"/>
      <c r="Q19" s="55"/>
      <c r="R19" s="52">
        <v>1</v>
      </c>
      <c r="S19" s="53">
        <v>21</v>
      </c>
      <c r="T19" s="53">
        <v>1</v>
      </c>
      <c r="U19" s="55">
        <v>21</v>
      </c>
      <c r="V19" s="72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2" s="73" customFormat="1" ht="15.75">
      <c r="A20" s="61">
        <v>15</v>
      </c>
      <c r="B20" s="157" t="s">
        <v>398</v>
      </c>
      <c r="C20" s="161">
        <f t="shared" si="0"/>
        <v>15.3</v>
      </c>
      <c r="D20" s="53"/>
      <c r="E20" s="53">
        <v>15.3</v>
      </c>
      <c r="F20" s="53"/>
      <c r="G20" s="55"/>
      <c r="H20" s="52"/>
      <c r="I20" s="53">
        <v>5</v>
      </c>
      <c r="J20" s="53">
        <v>10.3</v>
      </c>
      <c r="K20" s="55"/>
      <c r="L20" s="52">
        <f t="shared" si="1"/>
        <v>15.3</v>
      </c>
      <c r="M20" s="53">
        <v>15.3</v>
      </c>
      <c r="N20" s="53"/>
      <c r="O20" s="53"/>
      <c r="P20" s="53"/>
      <c r="Q20" s="55"/>
      <c r="R20" s="52"/>
      <c r="S20" s="53"/>
      <c r="T20" s="53"/>
      <c r="U20" s="55"/>
      <c r="V20" s="72"/>
    </row>
    <row r="21" spans="1:22" s="73" customFormat="1" ht="15.75">
      <c r="A21" s="61">
        <v>16</v>
      </c>
      <c r="B21" s="157" t="s">
        <v>254</v>
      </c>
      <c r="C21" s="161">
        <f t="shared" si="0"/>
        <v>5.43</v>
      </c>
      <c r="D21" s="53"/>
      <c r="E21" s="53">
        <v>5.43</v>
      </c>
      <c r="F21" s="53"/>
      <c r="G21" s="55"/>
      <c r="H21" s="52"/>
      <c r="I21" s="53"/>
      <c r="J21" s="53">
        <v>5.43</v>
      </c>
      <c r="K21" s="55"/>
      <c r="L21" s="52">
        <f t="shared" si="1"/>
        <v>5.43</v>
      </c>
      <c r="M21" s="53"/>
      <c r="N21" s="53"/>
      <c r="O21" s="53">
        <v>5.43</v>
      </c>
      <c r="P21" s="53"/>
      <c r="Q21" s="55"/>
      <c r="R21" s="52"/>
      <c r="S21" s="53"/>
      <c r="T21" s="53"/>
      <c r="U21" s="55"/>
      <c r="V21" s="72"/>
    </row>
    <row r="22" spans="1:22" s="51" customFormat="1" ht="15.75">
      <c r="A22" s="61">
        <v>17</v>
      </c>
      <c r="B22" s="157" t="s">
        <v>255</v>
      </c>
      <c r="C22" s="161">
        <f t="shared" si="0"/>
        <v>1.56</v>
      </c>
      <c r="D22" s="53"/>
      <c r="E22" s="53">
        <v>1.56</v>
      </c>
      <c r="F22" s="53"/>
      <c r="G22" s="55"/>
      <c r="H22" s="52"/>
      <c r="I22" s="53"/>
      <c r="J22" s="53"/>
      <c r="K22" s="55">
        <v>1.56</v>
      </c>
      <c r="L22" s="52">
        <f t="shared" si="1"/>
        <v>1.56</v>
      </c>
      <c r="M22" s="53"/>
      <c r="N22" s="53"/>
      <c r="O22" s="53">
        <v>1.56</v>
      </c>
      <c r="Q22" s="55"/>
      <c r="R22" s="52"/>
      <c r="S22" s="53"/>
      <c r="T22" s="53"/>
      <c r="U22" s="55"/>
      <c r="V22" s="50"/>
    </row>
    <row r="23" spans="1:22" s="51" customFormat="1" ht="15.75">
      <c r="A23" s="61">
        <v>18</v>
      </c>
      <c r="B23" s="163" t="s">
        <v>244</v>
      </c>
      <c r="C23" s="161">
        <f t="shared" si="0"/>
        <v>0.37</v>
      </c>
      <c r="D23" s="53"/>
      <c r="E23" s="53">
        <v>0.37</v>
      </c>
      <c r="F23" s="53"/>
      <c r="G23" s="55"/>
      <c r="H23" s="52"/>
      <c r="I23" s="53"/>
      <c r="J23" s="53"/>
      <c r="K23" s="55">
        <v>0.37</v>
      </c>
      <c r="L23" s="52">
        <f t="shared" si="1"/>
        <v>0.37</v>
      </c>
      <c r="M23" s="53"/>
      <c r="N23" s="53"/>
      <c r="O23" s="53">
        <v>0.37</v>
      </c>
      <c r="P23" s="53"/>
      <c r="Q23" s="55"/>
      <c r="R23" s="52"/>
      <c r="S23" s="53"/>
      <c r="T23" s="53"/>
      <c r="U23" s="55"/>
      <c r="V23" s="50"/>
    </row>
    <row r="24" spans="1:22" s="51" customFormat="1" ht="15.75">
      <c r="A24" s="61">
        <v>19</v>
      </c>
      <c r="B24" s="157" t="s">
        <v>77</v>
      </c>
      <c r="C24" s="161">
        <f t="shared" si="0"/>
        <v>16.5</v>
      </c>
      <c r="D24" s="53"/>
      <c r="E24" s="53">
        <v>16.5</v>
      </c>
      <c r="F24" s="53"/>
      <c r="G24" s="55"/>
      <c r="H24" s="52"/>
      <c r="I24" s="53"/>
      <c r="J24" s="53">
        <v>16.5</v>
      </c>
      <c r="K24" s="55"/>
      <c r="L24" s="52">
        <f t="shared" si="1"/>
        <v>16.5</v>
      </c>
      <c r="M24" s="53"/>
      <c r="N24" s="53"/>
      <c r="O24" s="53">
        <v>16.5</v>
      </c>
      <c r="P24" s="53"/>
      <c r="Q24" s="55"/>
      <c r="R24" s="52"/>
      <c r="S24" s="53"/>
      <c r="T24" s="53"/>
      <c r="U24" s="55"/>
      <c r="V24" s="50"/>
    </row>
    <row r="25" spans="1:22" s="51" customFormat="1" ht="15.75">
      <c r="A25" s="61">
        <v>20</v>
      </c>
      <c r="B25" s="184" t="s">
        <v>256</v>
      </c>
      <c r="C25" s="161">
        <f t="shared" si="0"/>
        <v>6.01</v>
      </c>
      <c r="D25" s="53"/>
      <c r="E25" s="53">
        <v>6.01</v>
      </c>
      <c r="F25" s="53"/>
      <c r="G25" s="55"/>
      <c r="H25" s="52"/>
      <c r="I25" s="53"/>
      <c r="J25" s="53">
        <v>6.01</v>
      </c>
      <c r="K25" s="55"/>
      <c r="L25" s="52">
        <f t="shared" si="1"/>
        <v>6.01</v>
      </c>
      <c r="M25" s="53"/>
      <c r="N25" s="53"/>
      <c r="O25" s="53">
        <v>6.01</v>
      </c>
      <c r="P25" s="53"/>
      <c r="Q25" s="55"/>
      <c r="R25" s="52"/>
      <c r="S25" s="53"/>
      <c r="T25" s="53"/>
      <c r="U25" s="55"/>
      <c r="V25" s="50"/>
    </row>
    <row r="26" spans="1:22" s="51" customFormat="1" ht="15.75">
      <c r="A26" s="61">
        <v>21</v>
      </c>
      <c r="B26" s="157" t="s">
        <v>257</v>
      </c>
      <c r="C26" s="161">
        <f t="shared" si="0"/>
        <v>0.52</v>
      </c>
      <c r="D26" s="53"/>
      <c r="E26" s="53"/>
      <c r="F26" s="53">
        <v>0.52</v>
      </c>
      <c r="G26" s="55"/>
      <c r="H26" s="52"/>
      <c r="I26" s="53"/>
      <c r="J26" s="53">
        <v>0.52</v>
      </c>
      <c r="K26" s="55"/>
      <c r="L26" s="52">
        <f t="shared" si="1"/>
        <v>0.52</v>
      </c>
      <c r="M26" s="53"/>
      <c r="N26" s="53"/>
      <c r="O26" s="53"/>
      <c r="P26" s="53">
        <v>0.52</v>
      </c>
      <c r="Q26" s="55"/>
      <c r="R26" s="52"/>
      <c r="S26" s="53"/>
      <c r="T26" s="53"/>
      <c r="U26" s="55"/>
      <c r="V26" s="50"/>
    </row>
    <row r="27" spans="1:22" s="51" customFormat="1" ht="15.75">
      <c r="A27" s="61">
        <v>22</v>
      </c>
      <c r="B27" s="157" t="s">
        <v>258</v>
      </c>
      <c r="C27" s="161">
        <f t="shared" si="0"/>
        <v>2.64</v>
      </c>
      <c r="D27" s="53"/>
      <c r="E27" s="53">
        <v>2.64</v>
      </c>
      <c r="F27" s="53"/>
      <c r="G27" s="55"/>
      <c r="H27" s="52"/>
      <c r="I27" s="53"/>
      <c r="J27" s="53">
        <v>2.64</v>
      </c>
      <c r="K27" s="55"/>
      <c r="L27" s="52">
        <f t="shared" si="1"/>
        <v>2.64</v>
      </c>
      <c r="M27" s="53"/>
      <c r="N27" s="53"/>
      <c r="O27" s="53">
        <v>2.64</v>
      </c>
      <c r="P27" s="53"/>
      <c r="Q27" s="55"/>
      <c r="R27" s="52"/>
      <c r="S27" s="53"/>
      <c r="T27" s="53"/>
      <c r="U27" s="55"/>
      <c r="V27" s="50"/>
    </row>
    <row r="28" spans="1:22" s="51" customFormat="1" ht="15.75">
      <c r="A28" s="61">
        <v>23</v>
      </c>
      <c r="B28" s="157" t="s">
        <v>78</v>
      </c>
      <c r="C28" s="161">
        <f t="shared" si="0"/>
        <v>3.71</v>
      </c>
      <c r="D28" s="53"/>
      <c r="E28" s="53">
        <v>3.71</v>
      </c>
      <c r="F28" s="53"/>
      <c r="G28" s="55"/>
      <c r="H28" s="52"/>
      <c r="I28" s="53"/>
      <c r="J28" s="53">
        <v>3.71</v>
      </c>
      <c r="K28" s="55"/>
      <c r="L28" s="52">
        <f t="shared" si="1"/>
        <v>3.71</v>
      </c>
      <c r="M28" s="53"/>
      <c r="N28" s="53"/>
      <c r="O28" s="53">
        <v>3.71</v>
      </c>
      <c r="P28" s="53"/>
      <c r="Q28" s="55"/>
      <c r="R28" s="52"/>
      <c r="S28" s="53"/>
      <c r="T28" s="53"/>
      <c r="U28" s="55"/>
      <c r="V28" s="50"/>
    </row>
    <row r="29" spans="1:22" s="51" customFormat="1" ht="15.75">
      <c r="A29" s="61">
        <v>24</v>
      </c>
      <c r="B29" s="157" t="s">
        <v>259</v>
      </c>
      <c r="C29" s="161">
        <f t="shared" si="0"/>
        <v>0.6</v>
      </c>
      <c r="D29" s="53"/>
      <c r="E29" s="53">
        <v>0.6</v>
      </c>
      <c r="F29" s="53"/>
      <c r="G29" s="55"/>
      <c r="H29" s="52"/>
      <c r="I29" s="53"/>
      <c r="J29" s="53">
        <v>0.6</v>
      </c>
      <c r="K29" s="55"/>
      <c r="L29" s="52">
        <f t="shared" si="1"/>
        <v>0.6</v>
      </c>
      <c r="M29" s="53"/>
      <c r="N29" s="53"/>
      <c r="O29" s="53">
        <v>0.6</v>
      </c>
      <c r="P29" s="53"/>
      <c r="Q29" s="55"/>
      <c r="R29" s="52"/>
      <c r="S29" s="53"/>
      <c r="T29" s="53"/>
      <c r="U29" s="55"/>
      <c r="V29" s="50"/>
    </row>
    <row r="30" spans="1:22" s="51" customFormat="1" ht="15.75">
      <c r="A30" s="61">
        <v>25</v>
      </c>
      <c r="B30" s="157" t="s">
        <v>79</v>
      </c>
      <c r="C30" s="161">
        <f t="shared" si="0"/>
        <v>9</v>
      </c>
      <c r="D30" s="53"/>
      <c r="E30" s="53">
        <v>9</v>
      </c>
      <c r="F30" s="53"/>
      <c r="G30" s="55"/>
      <c r="H30" s="52"/>
      <c r="I30" s="53"/>
      <c r="J30" s="53">
        <v>9</v>
      </c>
      <c r="K30" s="55"/>
      <c r="L30" s="52">
        <f t="shared" si="1"/>
        <v>9</v>
      </c>
      <c r="M30" s="53"/>
      <c r="N30" s="53"/>
      <c r="O30" s="53">
        <v>9</v>
      </c>
      <c r="P30" s="53"/>
      <c r="Q30" s="55"/>
      <c r="R30" s="52">
        <v>2</v>
      </c>
      <c r="S30" s="53">
        <v>85.4</v>
      </c>
      <c r="T30" s="53">
        <v>2</v>
      </c>
      <c r="U30" s="55">
        <v>85.4</v>
      </c>
      <c r="V30" s="50"/>
    </row>
    <row r="31" spans="1:22" s="51" customFormat="1" ht="32.25" thickBot="1">
      <c r="A31" s="332">
        <v>26</v>
      </c>
      <c r="B31" s="172" t="s">
        <v>397</v>
      </c>
      <c r="C31" s="315">
        <f>SUM(D31:G31)</f>
        <v>0.69</v>
      </c>
      <c r="D31" s="333"/>
      <c r="E31" s="333">
        <v>0.69</v>
      </c>
      <c r="F31" s="333"/>
      <c r="G31" s="334"/>
      <c r="H31" s="335">
        <v>0.69</v>
      </c>
      <c r="I31" s="333"/>
      <c r="J31" s="333"/>
      <c r="K31" s="336"/>
      <c r="L31" s="337">
        <f>SUM(M31:Q31)</f>
        <v>0.69</v>
      </c>
      <c r="M31" s="333">
        <v>0.69</v>
      </c>
      <c r="N31" s="333"/>
      <c r="O31" s="333"/>
      <c r="P31" s="333"/>
      <c r="Q31" s="334"/>
      <c r="R31" s="335"/>
      <c r="S31" s="333"/>
      <c r="T31" s="333"/>
      <c r="U31" s="336"/>
      <c r="V31" s="50"/>
    </row>
    <row r="32" spans="1:21" s="97" customFormat="1" ht="18" customHeight="1" thickBot="1">
      <c r="A32" s="96"/>
      <c r="B32" s="98" t="s">
        <v>81</v>
      </c>
      <c r="C32" s="338">
        <f>SUM(C6:C31)</f>
        <v>184.89000000000001</v>
      </c>
      <c r="D32" s="338">
        <f aca="true" t="shared" si="2" ref="D32:U32">SUM(D6:D31)</f>
        <v>2.8</v>
      </c>
      <c r="E32" s="338">
        <f t="shared" si="2"/>
        <v>181.57</v>
      </c>
      <c r="F32" s="338">
        <f t="shared" si="2"/>
        <v>0.52</v>
      </c>
      <c r="G32" s="338">
        <f t="shared" si="2"/>
        <v>0</v>
      </c>
      <c r="H32" s="338">
        <f t="shared" si="2"/>
        <v>0.69</v>
      </c>
      <c r="I32" s="338">
        <f t="shared" si="2"/>
        <v>38.8</v>
      </c>
      <c r="J32" s="338">
        <f t="shared" si="2"/>
        <v>142.67</v>
      </c>
      <c r="K32" s="338">
        <f t="shared" si="2"/>
        <v>2.7300000000000004</v>
      </c>
      <c r="L32" s="338">
        <f t="shared" si="2"/>
        <v>184.89</v>
      </c>
      <c r="M32" s="338">
        <f t="shared" si="2"/>
        <v>49.489999999999995</v>
      </c>
      <c r="N32" s="338">
        <f t="shared" si="2"/>
        <v>18.85</v>
      </c>
      <c r="O32" s="338">
        <f t="shared" si="2"/>
        <v>116.02999999999999</v>
      </c>
      <c r="P32" s="338">
        <f t="shared" si="2"/>
        <v>0.52</v>
      </c>
      <c r="Q32" s="338">
        <f t="shared" si="2"/>
        <v>0</v>
      </c>
      <c r="R32" s="338">
        <f t="shared" si="2"/>
        <v>11</v>
      </c>
      <c r="S32" s="338">
        <f t="shared" si="2"/>
        <v>381.15</v>
      </c>
      <c r="T32" s="338">
        <f t="shared" si="2"/>
        <v>11</v>
      </c>
      <c r="U32" s="338">
        <f t="shared" si="2"/>
        <v>381.15</v>
      </c>
    </row>
    <row r="35" ht="12.75">
      <c r="E35" s="44"/>
    </row>
  </sheetData>
  <mergeCells count="24">
    <mergeCell ref="A1:U1"/>
    <mergeCell ref="M4:M5"/>
    <mergeCell ref="N4:N5"/>
    <mergeCell ref="O4:O5"/>
    <mergeCell ref="P4:P5"/>
    <mergeCell ref="I4:I5"/>
    <mergeCell ref="J4:J5"/>
    <mergeCell ref="F4:F5"/>
    <mergeCell ref="K4:K5"/>
    <mergeCell ref="R4:S4"/>
    <mergeCell ref="L4:L5"/>
    <mergeCell ref="H4:H5"/>
    <mergeCell ref="Q4:Q5"/>
    <mergeCell ref="R3:U3"/>
    <mergeCell ref="H3:K3"/>
    <mergeCell ref="L3:Q3"/>
    <mergeCell ref="T4:U4"/>
    <mergeCell ref="A3:A5"/>
    <mergeCell ref="B3:B5"/>
    <mergeCell ref="C4:C5"/>
    <mergeCell ref="D4:D5"/>
    <mergeCell ref="C3:G3"/>
    <mergeCell ref="E4:E5"/>
    <mergeCell ref="G4:G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F31" sqref="F31"/>
    </sheetView>
  </sheetViews>
  <sheetFormatPr defaultColWidth="9.00390625" defaultRowHeight="12.75"/>
  <cols>
    <col min="1" max="1" width="5.875" style="0" customWidth="1"/>
    <col min="2" max="2" width="35.75390625" style="0" customWidth="1"/>
    <col min="3" max="3" width="8.25390625" style="0" customWidth="1"/>
    <col min="4" max="4" width="7.25390625" style="0" customWidth="1"/>
    <col min="5" max="5" width="8.00390625" style="0" customWidth="1"/>
    <col min="6" max="6" width="8.125" style="0" customWidth="1"/>
    <col min="7" max="7" width="8.25390625" style="0" customWidth="1"/>
    <col min="8" max="8" width="7.25390625" style="0" customWidth="1"/>
    <col min="9" max="9" width="7.125" style="0" customWidth="1"/>
    <col min="10" max="10" width="8.125" style="0" customWidth="1"/>
    <col min="11" max="11" width="7.875" style="0" customWidth="1"/>
    <col min="13" max="13" width="7.125" style="0" customWidth="1"/>
    <col min="14" max="14" width="7.75390625" style="0" customWidth="1"/>
    <col min="15" max="15" width="8.125" style="0" customWidth="1"/>
    <col min="16" max="16" width="8.375" style="0" customWidth="1"/>
    <col min="17" max="17" width="8.625" style="0" customWidth="1"/>
    <col min="18" max="18" width="6.875" style="0" customWidth="1"/>
    <col min="20" max="20" width="6.75390625" style="0" customWidth="1"/>
    <col min="22" max="22" width="18.75390625" style="0" customWidth="1"/>
  </cols>
  <sheetData>
    <row r="1" spans="1:21" ht="18.75">
      <c r="A1" s="371" t="s">
        <v>417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16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 customHeight="1">
      <c r="A3" s="366" t="s">
        <v>140</v>
      </c>
      <c r="B3" s="366" t="s">
        <v>42</v>
      </c>
      <c r="C3" s="361" t="s">
        <v>142</v>
      </c>
      <c r="D3" s="362"/>
      <c r="E3" s="362"/>
      <c r="F3" s="362"/>
      <c r="G3" s="362"/>
      <c r="H3" s="361" t="s">
        <v>143</v>
      </c>
      <c r="I3" s="362"/>
      <c r="J3" s="362"/>
      <c r="K3" s="363"/>
      <c r="L3" s="361" t="s">
        <v>80</v>
      </c>
      <c r="M3" s="362"/>
      <c r="N3" s="362"/>
      <c r="O3" s="362"/>
      <c r="P3" s="362"/>
      <c r="Q3" s="363"/>
      <c r="R3" s="362" t="s">
        <v>144</v>
      </c>
      <c r="S3" s="362"/>
      <c r="T3" s="362"/>
      <c r="U3" s="363"/>
    </row>
    <row r="4" spans="1:21" ht="15.75">
      <c r="A4" s="367"/>
      <c r="B4" s="367"/>
      <c r="C4" s="359" t="s">
        <v>145</v>
      </c>
      <c r="D4" s="348" t="s">
        <v>146</v>
      </c>
      <c r="E4" s="348" t="s">
        <v>147</v>
      </c>
      <c r="F4" s="348" t="s">
        <v>148</v>
      </c>
      <c r="G4" s="375" t="s">
        <v>149</v>
      </c>
      <c r="H4" s="359" t="s">
        <v>150</v>
      </c>
      <c r="I4" s="348" t="s">
        <v>151</v>
      </c>
      <c r="J4" s="348" t="s">
        <v>152</v>
      </c>
      <c r="K4" s="350" t="s">
        <v>153</v>
      </c>
      <c r="L4" s="359" t="s">
        <v>145</v>
      </c>
      <c r="M4" s="348" t="s">
        <v>99</v>
      </c>
      <c r="N4" s="348" t="s">
        <v>100</v>
      </c>
      <c r="O4" s="348" t="s">
        <v>101</v>
      </c>
      <c r="P4" s="348" t="s">
        <v>102</v>
      </c>
      <c r="Q4" s="350" t="s">
        <v>103</v>
      </c>
      <c r="R4" s="382" t="s">
        <v>145</v>
      </c>
      <c r="S4" s="365"/>
      <c r="T4" s="364" t="s">
        <v>154</v>
      </c>
      <c r="U4" s="370"/>
    </row>
    <row r="5" spans="1:21" ht="16.5" thickBot="1">
      <c r="A5" s="368"/>
      <c r="B5" s="368"/>
      <c r="C5" s="360"/>
      <c r="D5" s="349"/>
      <c r="E5" s="349"/>
      <c r="F5" s="349"/>
      <c r="G5" s="376"/>
      <c r="H5" s="360"/>
      <c r="I5" s="349"/>
      <c r="J5" s="349"/>
      <c r="K5" s="351"/>
      <c r="L5" s="360"/>
      <c r="M5" s="349"/>
      <c r="N5" s="349"/>
      <c r="O5" s="349"/>
      <c r="P5" s="349"/>
      <c r="Q5" s="351"/>
      <c r="R5" s="278" t="s">
        <v>156</v>
      </c>
      <c r="S5" s="16" t="s">
        <v>157</v>
      </c>
      <c r="T5" s="16" t="s">
        <v>156</v>
      </c>
      <c r="U5" s="17" t="s">
        <v>158</v>
      </c>
    </row>
    <row r="6" spans="1:22" s="51" customFormat="1" ht="31.5">
      <c r="A6" s="74">
        <v>1</v>
      </c>
      <c r="B6" s="164" t="s">
        <v>260</v>
      </c>
      <c r="C6" s="169">
        <f>SUM(D6:G6)</f>
        <v>18.8</v>
      </c>
      <c r="D6" s="78"/>
      <c r="E6" s="78">
        <v>18.8</v>
      </c>
      <c r="F6" s="78"/>
      <c r="G6" s="87"/>
      <c r="H6" s="80"/>
      <c r="I6" s="81">
        <v>18.8</v>
      </c>
      <c r="J6" s="81"/>
      <c r="K6" s="82"/>
      <c r="L6" s="77">
        <f>SUM(M6:Q6)</f>
        <v>18.8</v>
      </c>
      <c r="M6" s="72">
        <v>18.8</v>
      </c>
      <c r="N6" s="78"/>
      <c r="O6" s="78"/>
      <c r="P6" s="78"/>
      <c r="Q6" s="79"/>
      <c r="R6" s="86">
        <v>3</v>
      </c>
      <c r="S6" s="78">
        <v>165.6</v>
      </c>
      <c r="T6" s="78">
        <v>3</v>
      </c>
      <c r="U6" s="79">
        <v>165.6</v>
      </c>
      <c r="V6" s="50"/>
    </row>
    <row r="7" spans="1:22" s="51" customFormat="1" ht="15.75">
      <c r="A7" s="76">
        <v>2</v>
      </c>
      <c r="B7" s="157" t="s">
        <v>261</v>
      </c>
      <c r="C7" s="171">
        <f aca="true" t="shared" si="0" ref="C7:C21">SUM(D7:G7)</f>
        <v>3.38</v>
      </c>
      <c r="D7" s="53"/>
      <c r="E7" s="53">
        <v>3.38</v>
      </c>
      <c r="F7" s="53"/>
      <c r="G7" s="71"/>
      <c r="H7" s="52"/>
      <c r="I7" s="53"/>
      <c r="J7" s="53">
        <v>3.38</v>
      </c>
      <c r="K7" s="55"/>
      <c r="L7" s="67">
        <f aca="true" t="shared" si="1" ref="L7:L21">SUM(M7:Q7)</f>
        <v>3.38</v>
      </c>
      <c r="M7" s="53"/>
      <c r="N7" s="53"/>
      <c r="O7" s="53">
        <v>3.38</v>
      </c>
      <c r="P7" s="53"/>
      <c r="Q7" s="55"/>
      <c r="R7" s="70"/>
      <c r="S7" s="53"/>
      <c r="T7" s="53"/>
      <c r="U7" s="55"/>
      <c r="V7" s="50"/>
    </row>
    <row r="8" spans="1:22" s="51" customFormat="1" ht="15.75">
      <c r="A8" s="76">
        <v>3</v>
      </c>
      <c r="B8" s="157" t="s">
        <v>262</v>
      </c>
      <c r="C8" s="171">
        <f t="shared" si="0"/>
        <v>2.42</v>
      </c>
      <c r="D8" s="53">
        <v>1.07</v>
      </c>
      <c r="E8" s="53">
        <v>1.35</v>
      </c>
      <c r="F8" s="53"/>
      <c r="G8" s="71"/>
      <c r="H8" s="52"/>
      <c r="I8" s="53"/>
      <c r="J8" s="53"/>
      <c r="K8" s="55">
        <v>2.42</v>
      </c>
      <c r="L8" s="67">
        <f t="shared" si="1"/>
        <v>2.42</v>
      </c>
      <c r="M8" s="53"/>
      <c r="N8" s="53"/>
      <c r="O8" s="53">
        <v>2.42</v>
      </c>
      <c r="P8" s="73"/>
      <c r="Q8" s="55"/>
      <c r="R8" s="70"/>
      <c r="S8" s="53"/>
      <c r="T8" s="53"/>
      <c r="U8" s="55"/>
      <c r="V8" s="50"/>
    </row>
    <row r="9" spans="1:22" s="51" customFormat="1" ht="15.75">
      <c r="A9" s="76">
        <v>4</v>
      </c>
      <c r="B9" s="157" t="s">
        <v>263</v>
      </c>
      <c r="C9" s="171">
        <f t="shared" si="0"/>
        <v>0.67</v>
      </c>
      <c r="D9" s="53">
        <v>0.67</v>
      </c>
      <c r="E9" s="53"/>
      <c r="F9" s="53"/>
      <c r="G9" s="71"/>
      <c r="H9" s="52"/>
      <c r="I9" s="53"/>
      <c r="J9" s="53">
        <v>0.67</v>
      </c>
      <c r="K9" s="55"/>
      <c r="L9" s="67">
        <f t="shared" si="1"/>
        <v>0.67</v>
      </c>
      <c r="M9" s="53"/>
      <c r="N9" s="53"/>
      <c r="O9" s="53">
        <v>0.67</v>
      </c>
      <c r="P9" s="53"/>
      <c r="Q9" s="55"/>
      <c r="R9" s="70"/>
      <c r="S9" s="53"/>
      <c r="T9" s="53"/>
      <c r="U9" s="93"/>
      <c r="V9" s="50"/>
    </row>
    <row r="10" spans="1:22" s="51" customFormat="1" ht="15.75">
      <c r="A10" s="76">
        <v>5</v>
      </c>
      <c r="B10" s="157" t="s">
        <v>387</v>
      </c>
      <c r="C10" s="171">
        <f t="shared" si="0"/>
        <v>2.7</v>
      </c>
      <c r="D10" s="53"/>
      <c r="E10" s="53">
        <v>2.7</v>
      </c>
      <c r="F10" s="53"/>
      <c r="G10" s="71"/>
      <c r="H10" s="52"/>
      <c r="I10" s="53"/>
      <c r="J10" s="53">
        <v>2.7</v>
      </c>
      <c r="K10" s="55"/>
      <c r="L10" s="67">
        <f t="shared" si="1"/>
        <v>2.7</v>
      </c>
      <c r="M10" s="53"/>
      <c r="N10" s="53"/>
      <c r="O10" s="53">
        <v>2.7</v>
      </c>
      <c r="P10" s="53"/>
      <c r="Q10" s="55"/>
      <c r="R10" s="70"/>
      <c r="S10" s="53"/>
      <c r="T10" s="53"/>
      <c r="U10" s="55"/>
      <c r="V10" s="50"/>
    </row>
    <row r="11" spans="1:22" s="51" customFormat="1" ht="15.75">
      <c r="A11" s="76">
        <v>6</v>
      </c>
      <c r="B11" s="157" t="s">
        <v>73</v>
      </c>
      <c r="C11" s="171">
        <f t="shared" si="0"/>
        <v>30.2</v>
      </c>
      <c r="D11" s="53">
        <v>7.77</v>
      </c>
      <c r="E11" s="53">
        <v>13.83</v>
      </c>
      <c r="F11" s="53">
        <v>5.9</v>
      </c>
      <c r="G11" s="71">
        <v>2.7</v>
      </c>
      <c r="H11" s="52"/>
      <c r="I11" s="53">
        <v>1.4</v>
      </c>
      <c r="J11" s="53">
        <v>28.8</v>
      </c>
      <c r="K11" s="55"/>
      <c r="L11" s="67">
        <f t="shared" si="1"/>
        <v>30.2</v>
      </c>
      <c r="M11" s="53"/>
      <c r="N11" s="53"/>
      <c r="O11" s="53">
        <v>21.6</v>
      </c>
      <c r="P11" s="53">
        <v>5.9</v>
      </c>
      <c r="Q11" s="55">
        <v>2.7</v>
      </c>
      <c r="R11" s="70">
        <v>3</v>
      </c>
      <c r="S11" s="53">
        <v>120.3</v>
      </c>
      <c r="T11" s="53">
        <v>3</v>
      </c>
      <c r="U11" s="55">
        <v>120.3</v>
      </c>
      <c r="V11" s="50"/>
    </row>
    <row r="12" spans="1:22" s="51" customFormat="1" ht="15.75">
      <c r="A12" s="76">
        <v>7</v>
      </c>
      <c r="B12" s="185" t="s">
        <v>372</v>
      </c>
      <c r="C12" s="276">
        <f t="shared" si="0"/>
        <v>5.2</v>
      </c>
      <c r="D12" s="89"/>
      <c r="E12" s="89"/>
      <c r="F12" s="89">
        <v>5.2</v>
      </c>
      <c r="G12" s="277"/>
      <c r="H12" s="88"/>
      <c r="I12" s="89"/>
      <c r="J12" s="89">
        <v>5.2</v>
      </c>
      <c r="K12" s="90"/>
      <c r="L12" s="88">
        <f t="shared" si="1"/>
        <v>5.2</v>
      </c>
      <c r="M12" s="89"/>
      <c r="N12" s="89"/>
      <c r="O12" s="89"/>
      <c r="P12" s="89">
        <v>5.2</v>
      </c>
      <c r="Q12" s="90"/>
      <c r="R12" s="279"/>
      <c r="S12" s="89"/>
      <c r="T12" s="89"/>
      <c r="U12" s="89"/>
      <c r="V12" s="50"/>
    </row>
    <row r="13" spans="1:22" s="51" customFormat="1" ht="15.75">
      <c r="A13" s="76">
        <v>8</v>
      </c>
      <c r="B13" s="157" t="s">
        <v>264</v>
      </c>
      <c r="C13" s="171">
        <f t="shared" si="0"/>
        <v>0.8</v>
      </c>
      <c r="D13" s="53"/>
      <c r="E13" s="53">
        <v>0.8</v>
      </c>
      <c r="F13" s="53"/>
      <c r="G13" s="71"/>
      <c r="H13" s="52"/>
      <c r="I13" s="53"/>
      <c r="J13" s="53"/>
      <c r="K13" s="55">
        <v>0.8</v>
      </c>
      <c r="L13" s="67">
        <f t="shared" si="1"/>
        <v>0.8</v>
      </c>
      <c r="M13" s="53"/>
      <c r="N13" s="53"/>
      <c r="O13" s="53">
        <v>0.8</v>
      </c>
      <c r="P13" s="85"/>
      <c r="Q13" s="55"/>
      <c r="R13" s="70"/>
      <c r="S13" s="53"/>
      <c r="T13" s="53"/>
      <c r="U13" s="53"/>
      <c r="V13" s="50"/>
    </row>
    <row r="14" spans="1:22" s="51" customFormat="1" ht="15.75">
      <c r="A14" s="76">
        <v>9</v>
      </c>
      <c r="B14" s="157" t="s">
        <v>265</v>
      </c>
      <c r="C14" s="171">
        <f t="shared" si="0"/>
        <v>2.5</v>
      </c>
      <c r="D14" s="53"/>
      <c r="E14" s="53">
        <v>2.5</v>
      </c>
      <c r="F14" s="53"/>
      <c r="G14" s="71"/>
      <c r="H14" s="52"/>
      <c r="I14" s="53"/>
      <c r="J14" s="53"/>
      <c r="K14" s="55">
        <v>2.5</v>
      </c>
      <c r="L14" s="67">
        <f t="shared" si="1"/>
        <v>2.5</v>
      </c>
      <c r="M14" s="53"/>
      <c r="N14" s="53"/>
      <c r="O14" s="53">
        <v>2.5</v>
      </c>
      <c r="P14" s="53"/>
      <c r="Q14" s="55"/>
      <c r="R14" s="70"/>
      <c r="S14" s="53"/>
      <c r="T14" s="53"/>
      <c r="U14" s="53"/>
      <c r="V14" s="50"/>
    </row>
    <row r="15" spans="1:22" s="51" customFormat="1" ht="15.75">
      <c r="A15" s="76">
        <v>10</v>
      </c>
      <c r="B15" s="186" t="s">
        <v>77</v>
      </c>
      <c r="C15" s="171">
        <f t="shared" si="0"/>
        <v>3.85</v>
      </c>
      <c r="D15" s="53"/>
      <c r="E15" s="53">
        <v>3.85</v>
      </c>
      <c r="F15" s="53"/>
      <c r="G15" s="71"/>
      <c r="H15" s="52"/>
      <c r="I15" s="53"/>
      <c r="J15" s="53">
        <v>3.85</v>
      </c>
      <c r="K15" s="55"/>
      <c r="L15" s="67">
        <f t="shared" si="1"/>
        <v>3.85</v>
      </c>
      <c r="M15" s="53"/>
      <c r="N15" s="53"/>
      <c r="O15" s="53">
        <v>3.85</v>
      </c>
      <c r="P15" s="53"/>
      <c r="Q15" s="55"/>
      <c r="R15" s="70">
        <v>1</v>
      </c>
      <c r="S15" s="53">
        <v>97.74</v>
      </c>
      <c r="T15" s="53">
        <v>1</v>
      </c>
      <c r="U15" s="55">
        <v>97.74</v>
      </c>
      <c r="V15" s="50"/>
    </row>
    <row r="16" spans="1:22" s="51" customFormat="1" ht="15.75">
      <c r="A16" s="76">
        <v>11</v>
      </c>
      <c r="B16" s="187" t="s">
        <v>266</v>
      </c>
      <c r="C16" s="171">
        <f t="shared" si="0"/>
        <v>5</v>
      </c>
      <c r="D16" s="53"/>
      <c r="E16" s="53">
        <v>5</v>
      </c>
      <c r="F16" s="53"/>
      <c r="G16" s="71"/>
      <c r="H16" s="52"/>
      <c r="I16" s="53"/>
      <c r="J16" s="53">
        <v>5</v>
      </c>
      <c r="K16" s="55"/>
      <c r="L16" s="67">
        <f t="shared" si="1"/>
        <v>5</v>
      </c>
      <c r="M16" s="53"/>
      <c r="N16" s="53"/>
      <c r="O16" s="53">
        <v>5</v>
      </c>
      <c r="P16" s="53"/>
      <c r="Q16" s="55"/>
      <c r="R16" s="70">
        <v>1</v>
      </c>
      <c r="S16" s="53">
        <v>81.47</v>
      </c>
      <c r="T16" s="53">
        <v>1</v>
      </c>
      <c r="U16" s="55">
        <v>81.47</v>
      </c>
      <c r="V16" s="50"/>
    </row>
    <row r="17" spans="1:22" s="51" customFormat="1" ht="15.75">
      <c r="A17" s="76">
        <v>12</v>
      </c>
      <c r="B17" s="187" t="s">
        <v>435</v>
      </c>
      <c r="C17" s="171">
        <f t="shared" si="0"/>
        <v>22.5</v>
      </c>
      <c r="D17" s="53"/>
      <c r="E17" s="53">
        <v>11.7</v>
      </c>
      <c r="F17" s="53">
        <v>10.8</v>
      </c>
      <c r="G17" s="71"/>
      <c r="H17" s="52"/>
      <c r="I17" s="53"/>
      <c r="J17" s="53">
        <v>22.5</v>
      </c>
      <c r="K17" s="55"/>
      <c r="L17" s="67">
        <f t="shared" si="1"/>
        <v>22.5</v>
      </c>
      <c r="M17" s="53"/>
      <c r="N17" s="53"/>
      <c r="O17" s="53">
        <v>11.7</v>
      </c>
      <c r="P17" s="53">
        <v>10.8</v>
      </c>
      <c r="Q17" s="55"/>
      <c r="R17" s="70">
        <v>2</v>
      </c>
      <c r="S17" s="53">
        <v>64.5</v>
      </c>
      <c r="T17" s="53">
        <v>2</v>
      </c>
      <c r="U17" s="55">
        <v>64.5</v>
      </c>
      <c r="V17" s="50"/>
    </row>
    <row r="18" spans="1:22" s="51" customFormat="1" ht="15.75">
      <c r="A18" s="76">
        <v>13</v>
      </c>
      <c r="B18" s="187" t="s">
        <v>267</v>
      </c>
      <c r="C18" s="171">
        <f t="shared" si="0"/>
        <v>1.3</v>
      </c>
      <c r="D18" s="53"/>
      <c r="E18" s="53"/>
      <c r="F18" s="53">
        <v>1.3</v>
      </c>
      <c r="G18" s="71"/>
      <c r="H18" s="52"/>
      <c r="I18" s="53"/>
      <c r="J18" s="53"/>
      <c r="K18" s="55">
        <v>1.3</v>
      </c>
      <c r="L18" s="67">
        <f t="shared" si="1"/>
        <v>1.3</v>
      </c>
      <c r="M18" s="53"/>
      <c r="N18" s="53"/>
      <c r="O18" s="73"/>
      <c r="P18" s="53">
        <v>1.3</v>
      </c>
      <c r="Q18" s="55"/>
      <c r="R18" s="70"/>
      <c r="S18" s="53"/>
      <c r="T18" s="53"/>
      <c r="U18" s="55"/>
      <c r="V18" s="50"/>
    </row>
    <row r="19" spans="1:22" s="51" customFormat="1" ht="15.75">
      <c r="A19" s="76">
        <v>14</v>
      </c>
      <c r="B19" s="188" t="s">
        <v>434</v>
      </c>
      <c r="C19" s="171">
        <f t="shared" si="0"/>
        <v>12.2</v>
      </c>
      <c r="D19" s="53"/>
      <c r="E19" s="53">
        <v>12.2</v>
      </c>
      <c r="F19" s="53"/>
      <c r="G19" s="71"/>
      <c r="H19" s="52"/>
      <c r="I19" s="53"/>
      <c r="J19" s="53">
        <v>12.2</v>
      </c>
      <c r="K19" s="55"/>
      <c r="L19" s="67">
        <f t="shared" si="1"/>
        <v>12.2</v>
      </c>
      <c r="M19" s="53"/>
      <c r="N19" s="53"/>
      <c r="O19" s="53">
        <v>12.2</v>
      </c>
      <c r="P19" s="53"/>
      <c r="Q19" s="55"/>
      <c r="R19" s="70"/>
      <c r="S19" s="53"/>
      <c r="T19" s="53"/>
      <c r="U19" s="55"/>
      <c r="V19" s="50"/>
    </row>
    <row r="20" spans="1:22" s="51" customFormat="1" ht="15.75">
      <c r="A20" s="76">
        <v>15</v>
      </c>
      <c r="B20" s="189" t="s">
        <v>268</v>
      </c>
      <c r="C20" s="171">
        <f t="shared" si="0"/>
        <v>1</v>
      </c>
      <c r="D20" s="63"/>
      <c r="E20" s="63">
        <v>1</v>
      </c>
      <c r="F20" s="63"/>
      <c r="G20" s="95"/>
      <c r="H20" s="62"/>
      <c r="I20" s="63"/>
      <c r="J20" s="63">
        <v>1</v>
      </c>
      <c r="K20" s="64"/>
      <c r="L20" s="67">
        <f t="shared" si="1"/>
        <v>1</v>
      </c>
      <c r="M20" s="63"/>
      <c r="N20" s="63"/>
      <c r="O20" s="63">
        <v>1</v>
      </c>
      <c r="P20" s="63"/>
      <c r="Q20" s="64"/>
      <c r="R20" s="94"/>
      <c r="S20" s="63"/>
      <c r="T20" s="63"/>
      <c r="U20" s="64"/>
      <c r="V20" s="50"/>
    </row>
    <row r="21" spans="1:22" s="51" customFormat="1" ht="16.5" thickBot="1">
      <c r="A21" s="76">
        <v>16</v>
      </c>
      <c r="B21" s="188" t="s">
        <v>177</v>
      </c>
      <c r="C21" s="174">
        <f t="shared" si="0"/>
        <v>8</v>
      </c>
      <c r="D21" s="53">
        <v>5.2</v>
      </c>
      <c r="E21" s="53"/>
      <c r="F21" s="53">
        <v>2.8</v>
      </c>
      <c r="G21" s="71"/>
      <c r="H21" s="52"/>
      <c r="I21" s="53"/>
      <c r="J21" s="53">
        <v>5.7</v>
      </c>
      <c r="K21" s="55">
        <v>2.3</v>
      </c>
      <c r="L21" s="140">
        <f t="shared" si="1"/>
        <v>8</v>
      </c>
      <c r="M21" s="53"/>
      <c r="N21" s="53"/>
      <c r="O21" s="53">
        <v>5.2</v>
      </c>
      <c r="P21" s="53">
        <v>2.8</v>
      </c>
      <c r="Q21" s="55"/>
      <c r="R21" s="70"/>
      <c r="S21" s="53"/>
      <c r="T21" s="53"/>
      <c r="U21" s="55"/>
      <c r="V21" s="50"/>
    </row>
    <row r="22" spans="1:21" s="97" customFormat="1" ht="16.5" thickBot="1">
      <c r="A22" s="96"/>
      <c r="B22" s="96" t="s">
        <v>83</v>
      </c>
      <c r="C22" s="96">
        <f aca="true" t="shared" si="2" ref="C22:U22">SUM(C6:C21)</f>
        <v>120.52</v>
      </c>
      <c r="D22" s="96">
        <f t="shared" si="2"/>
        <v>14.71</v>
      </c>
      <c r="E22" s="96">
        <f t="shared" si="2"/>
        <v>77.11</v>
      </c>
      <c r="F22" s="96">
        <f t="shared" si="2"/>
        <v>26.000000000000004</v>
      </c>
      <c r="G22" s="98">
        <f t="shared" si="2"/>
        <v>2.7</v>
      </c>
      <c r="H22" s="96">
        <f t="shared" si="2"/>
        <v>0</v>
      </c>
      <c r="I22" s="96">
        <f t="shared" si="2"/>
        <v>20.2</v>
      </c>
      <c r="J22" s="96">
        <f t="shared" si="2"/>
        <v>91</v>
      </c>
      <c r="K22" s="96">
        <f t="shared" si="2"/>
        <v>9.32</v>
      </c>
      <c r="L22" s="96">
        <f t="shared" si="2"/>
        <v>120.52</v>
      </c>
      <c r="M22" s="96">
        <f t="shared" si="2"/>
        <v>18.8</v>
      </c>
      <c r="N22" s="96">
        <f t="shared" si="2"/>
        <v>0</v>
      </c>
      <c r="O22" s="96">
        <f t="shared" si="2"/>
        <v>73.02000000000001</v>
      </c>
      <c r="P22" s="96">
        <f t="shared" si="2"/>
        <v>26.000000000000004</v>
      </c>
      <c r="Q22" s="96">
        <f t="shared" si="2"/>
        <v>2.7</v>
      </c>
      <c r="R22" s="151">
        <f t="shared" si="2"/>
        <v>10</v>
      </c>
      <c r="S22" s="96">
        <f t="shared" si="2"/>
        <v>529.61</v>
      </c>
      <c r="T22" s="96">
        <f t="shared" si="2"/>
        <v>10</v>
      </c>
      <c r="U22" s="96">
        <f t="shared" si="2"/>
        <v>529.61</v>
      </c>
    </row>
  </sheetData>
  <mergeCells count="24">
    <mergeCell ref="T4:U4"/>
    <mergeCell ref="A1:U1"/>
    <mergeCell ref="M4:M5"/>
    <mergeCell ref="N4:N5"/>
    <mergeCell ref="O4:O5"/>
    <mergeCell ref="P4:P5"/>
    <mergeCell ref="I4:I5"/>
    <mergeCell ref="J4:J5"/>
    <mergeCell ref="R3:U3"/>
    <mergeCell ref="R4:S4"/>
    <mergeCell ref="L3:Q3"/>
    <mergeCell ref="Q4:Q5"/>
    <mergeCell ref="K4:K5"/>
    <mergeCell ref="L4:L5"/>
    <mergeCell ref="H3:K3"/>
    <mergeCell ref="H4:H5"/>
    <mergeCell ref="A3:A5"/>
    <mergeCell ref="B3:B5"/>
    <mergeCell ref="C4:C5"/>
    <mergeCell ref="D4:D5"/>
    <mergeCell ref="C3:G3"/>
    <mergeCell ref="E4:E5"/>
    <mergeCell ref="F4:F5"/>
    <mergeCell ref="G4:G5"/>
  </mergeCells>
  <printOptions/>
  <pageMargins left="0.3937007874015748" right="0.3937007874015748" top="1.1811023622047245" bottom="0.984251968503937" header="0.5118110236220472" footer="0.5118110236220472"/>
  <pageSetup horizontalDpi="120" verticalDpi="12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Таяная 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Костромаавтодор</dc:creator>
  <cp:keywords/>
  <dc:description/>
  <cp:lastModifiedBy>TravnikovaIY</cp:lastModifiedBy>
  <cp:lastPrinted>2018-01-17T06:27:12Z</cp:lastPrinted>
  <dcterms:created xsi:type="dcterms:W3CDTF">2005-01-17T13:14:17Z</dcterms:created>
  <dcterms:modified xsi:type="dcterms:W3CDTF">2018-01-31T13:21:21Z</dcterms:modified>
  <cp:category/>
  <cp:version/>
  <cp:contentType/>
  <cp:contentStatus/>
</cp:coreProperties>
</file>